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25" windowWidth="13395" windowHeight="5010"/>
  </bookViews>
  <sheets>
    <sheet name="Nhật kí Xuất - Nhập kho" sheetId="3" r:id="rId1"/>
    <sheet name="Tổng hợp Xuất - Nhập - Tồn" sheetId="4" r:id="rId2"/>
  </sheets>
  <externalReferences>
    <externalReference r:id="rId3"/>
  </externalReferences>
  <definedNames>
    <definedName name="_xlnm._FilterDatabase" localSheetId="0" hidden="1">'Nhật kí Xuất - Nhập kho'!$A$5:$I$15</definedName>
  </definedNames>
  <calcPr calcId="124519"/>
</workbook>
</file>

<file path=xl/calcChain.xml><?xml version="1.0" encoding="utf-8"?>
<calcChain xmlns="http://schemas.openxmlformats.org/spreadsheetml/2006/main">
  <c r="H27" i="4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I14" l="1"/>
  <c r="I15"/>
  <c r="I16"/>
  <c r="I17"/>
  <c r="I18"/>
  <c r="I19"/>
  <c r="I20"/>
  <c r="I21"/>
  <c r="I22"/>
  <c r="I23"/>
  <c r="I24"/>
  <c r="I25"/>
  <c r="I26"/>
  <c r="I27"/>
  <c r="H13"/>
  <c r="G13"/>
  <c r="H12"/>
  <c r="G12"/>
  <c r="I12" l="1"/>
  <c r="I13"/>
  <c r="H11"/>
  <c r="G11"/>
  <c r="H10"/>
  <c r="G10"/>
  <c r="I10" l="1"/>
  <c r="I11"/>
  <c r="D10"/>
</calcChain>
</file>

<file path=xl/sharedStrings.xml><?xml version="1.0" encoding="utf-8"?>
<sst xmlns="http://schemas.openxmlformats.org/spreadsheetml/2006/main" count="141" uniqueCount="77">
  <si>
    <t>Nước mắm</t>
  </si>
  <si>
    <t>Gạo</t>
  </si>
  <si>
    <t>kg</t>
  </si>
  <si>
    <t>Dầu ăn</t>
  </si>
  <si>
    <t>lít</t>
  </si>
  <si>
    <t>Nước tương</t>
  </si>
  <si>
    <t>lit</t>
  </si>
  <si>
    <t>Bột canh</t>
  </si>
  <si>
    <t>Hạt nêm</t>
  </si>
  <si>
    <t>Bột ngọt</t>
  </si>
  <si>
    <t>Muối</t>
  </si>
  <si>
    <t>Đường</t>
  </si>
  <si>
    <t>Mì</t>
  </si>
  <si>
    <t>gói</t>
  </si>
  <si>
    <t>Bún khô</t>
  </si>
  <si>
    <t>Tiêu</t>
  </si>
  <si>
    <t>Bột điều</t>
  </si>
  <si>
    <t>Bột nghệ</t>
  </si>
  <si>
    <t>Chao</t>
  </si>
  <si>
    <t>Bột tỏi</t>
  </si>
  <si>
    <t>Ngũ vị hương</t>
  </si>
  <si>
    <t>Bột ớt</t>
  </si>
  <si>
    <t>NGÀY</t>
  </si>
  <si>
    <t>DIỄN GIẢI</t>
  </si>
  <si>
    <t>NHẬP</t>
  </si>
  <si>
    <t>XUẤT</t>
  </si>
  <si>
    <t>GHI CHÚ</t>
  </si>
  <si>
    <t>STT</t>
  </si>
  <si>
    <t>BẢNG TỔNG HỢP NHẬP- XUẤT - TỒN NGUYÊN VẬT LIỆU</t>
  </si>
  <si>
    <t xml:space="preserve"> </t>
  </si>
  <si>
    <t>HH001</t>
  </si>
  <si>
    <t>Stt</t>
  </si>
  <si>
    <t>Mã HH</t>
  </si>
  <si>
    <t>Tên vật liệu, sản phẩm,
hàng hóa</t>
  </si>
  <si>
    <t>Qui cách</t>
  </si>
  <si>
    <t>Đvt</t>
  </si>
  <si>
    <t>Dư đầu kỳ</t>
  </si>
  <si>
    <t>Tổng nhập trong kỳ</t>
  </si>
  <si>
    <t>Tổng xuất trong kỳ</t>
  </si>
  <si>
    <t>Dư cuối kỳ</t>
  </si>
  <si>
    <t>Ghi chú</t>
  </si>
  <si>
    <t>Người lập biểu</t>
  </si>
  <si>
    <t>Kế toán trưởng</t>
  </si>
  <si>
    <t>(Ký, họ tên)</t>
  </si>
  <si>
    <t>GA</t>
  </si>
  <si>
    <t>DA</t>
  </si>
  <si>
    <t>NM</t>
  </si>
  <si>
    <t>NT</t>
  </si>
  <si>
    <t>BC</t>
  </si>
  <si>
    <t>HN</t>
  </si>
  <si>
    <t>BN</t>
  </si>
  <si>
    <t>MU</t>
  </si>
  <si>
    <t>DU</t>
  </si>
  <si>
    <t>MT</t>
  </si>
  <si>
    <t>BK</t>
  </si>
  <si>
    <t>TI</t>
  </si>
  <si>
    <t>NG</t>
  </si>
  <si>
    <t>CH</t>
  </si>
  <si>
    <t>BT</t>
  </si>
  <si>
    <t>BD</t>
  </si>
  <si>
    <t>VH</t>
  </si>
  <si>
    <t>BO</t>
  </si>
  <si>
    <t>ĐVT</t>
  </si>
  <si>
    <t>TÊN NVL</t>
  </si>
  <si>
    <t xml:space="preserve">      NGƯỜI TÔI CƯU MANG
</t>
  </si>
  <si>
    <t>Tháng 8/2015</t>
  </si>
  <si>
    <t>Nhập từ Quán cơm 2000đ SG</t>
  </si>
  <si>
    <t>Tháng 08/2015</t>
  </si>
  <si>
    <t>NGƯỜI TÔI CƯU MANG</t>
  </si>
  <si>
    <t>NHẬT KÝ NHẬP XuẤT TỒN KHO MiỀN TRUNG</t>
  </si>
  <si>
    <t>Ví dụ</t>
  </si>
  <si>
    <t>Xuất nồi cháo Huế</t>
  </si>
  <si>
    <t>Nồi cháo Huế</t>
  </si>
  <si>
    <t>Xuất CMTX Chú Hồ Vuông t8</t>
  </si>
  <si>
    <t>http://nguoitoicuumang.com/index.php/forum?view=topic&amp;catid=17&amp;id=86219&amp;start=12</t>
  </si>
  <si>
    <t xml:space="preserve"> http://nguoitoicuumang.com/index.php/forum?view=topic&amp;catid=17&amp;id=86219&amp;start=12</t>
  </si>
  <si>
    <t xml:space="preserve"> http://nguoitoicuumang.com/index.php/forum?view=topic&amp;catid=17&amp;id=86219&amp;start=12)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</si>
</sst>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* #,##0.000_);_(* \(#,##0.000\);_(* &quot;-&quot;??_);_(@_)"/>
    <numFmt numFmtId="165" formatCode="0.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theme="1"/>
      <name val="Times New Roman"/>
      <family val="1"/>
    </font>
    <font>
      <sz val="10"/>
      <color indexed="12"/>
      <name val="Arial"/>
      <family val="2"/>
    </font>
    <font>
      <sz val="13"/>
      <color rgb="FFFF0000"/>
      <name val="Times New Roman"/>
      <family val="1"/>
    </font>
    <font>
      <b/>
      <sz val="13"/>
      <name val="Times New Roman"/>
      <family val="1"/>
    </font>
    <font>
      <sz val="10"/>
      <color rgb="FFFF0000"/>
      <name val="Arial"/>
      <family val="2"/>
    </font>
    <font>
      <b/>
      <sz val="1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14" fontId="3" fillId="0" borderId="1" xfId="0" applyNumberFormat="1" applyFont="1" applyBorder="1"/>
    <xf numFmtId="14" fontId="3" fillId="0" borderId="3" xfId="0" applyNumberFormat="1" applyFont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center"/>
    </xf>
    <xf numFmtId="0" fontId="7" fillId="0" borderId="6" xfId="0" applyNumberFormat="1" applyFont="1" applyBorder="1" applyProtection="1"/>
    <xf numFmtId="0" fontId="7" fillId="0" borderId="7" xfId="0" applyFont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0" borderId="0" xfId="0" applyNumberFormat="1" applyFont="1"/>
    <xf numFmtId="0" fontId="7" fillId="0" borderId="0" xfId="0" applyFont="1"/>
    <xf numFmtId="43" fontId="7" fillId="0" borderId="0" xfId="1" applyFont="1"/>
    <xf numFmtId="164" fontId="7" fillId="0" borderId="0" xfId="1" applyNumberFormat="1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horizontal="center"/>
    </xf>
    <xf numFmtId="0" fontId="9" fillId="0" borderId="1" xfId="0" applyFont="1" applyBorder="1"/>
    <xf numFmtId="43" fontId="7" fillId="0" borderId="7" xfId="1" applyFont="1" applyBorder="1"/>
    <xf numFmtId="164" fontId="10" fillId="0" borderId="6" xfId="1" applyNumberFormat="1" applyFont="1" applyBorder="1"/>
    <xf numFmtId="164" fontId="10" fillId="0" borderId="6" xfId="1" applyNumberFormat="1" applyFont="1" applyFill="1" applyBorder="1"/>
    <xf numFmtId="41" fontId="7" fillId="0" borderId="6" xfId="0" applyNumberFormat="1" applyFont="1" applyBorder="1"/>
    <xf numFmtId="0" fontId="7" fillId="0" borderId="0" xfId="0" applyFont="1" applyBorder="1"/>
    <xf numFmtId="0" fontId="7" fillId="0" borderId="7" xfId="0" applyFont="1" applyBorder="1"/>
    <xf numFmtId="49" fontId="7" fillId="0" borderId="7" xfId="0" applyNumberFormat="1" applyFont="1" applyBorder="1"/>
    <xf numFmtId="49" fontId="7" fillId="0" borderId="8" xfId="0" applyNumberFormat="1" applyFont="1" applyBorder="1"/>
    <xf numFmtId="164" fontId="10" fillId="0" borderId="8" xfId="1" applyNumberFormat="1" applyFont="1" applyBorder="1"/>
    <xf numFmtId="49" fontId="6" fillId="3" borderId="9" xfId="0" applyNumberFormat="1" applyFont="1" applyFill="1" applyBorder="1"/>
    <xf numFmtId="0" fontId="7" fillId="0" borderId="10" xfId="0" applyFont="1" applyBorder="1" applyAlignment="1">
      <alignment horizontal="center"/>
    </xf>
    <xf numFmtId="0" fontId="9" fillId="0" borderId="10" xfId="0" applyFont="1" applyBorder="1"/>
    <xf numFmtId="49" fontId="7" fillId="0" borderId="11" xfId="0" applyNumberFormat="1" applyFont="1" applyBorder="1"/>
    <xf numFmtId="43" fontId="7" fillId="0" borderId="12" xfId="1" applyFont="1" applyBorder="1"/>
    <xf numFmtId="164" fontId="10" fillId="0" borderId="12" xfId="1" applyNumberFormat="1" applyFont="1" applyBorder="1"/>
    <xf numFmtId="49" fontId="6" fillId="0" borderId="0" xfId="0" applyNumberFormat="1" applyFont="1" applyAlignment="1">
      <alignment horizontal="center"/>
    </xf>
    <xf numFmtId="0" fontId="6" fillId="0" borderId="0" xfId="0" applyFont="1"/>
    <xf numFmtId="49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5" fontId="3" fillId="0" borderId="1" xfId="0" applyNumberFormat="1" applyFont="1" applyBorder="1"/>
    <xf numFmtId="165" fontId="3" fillId="0" borderId="0" xfId="0" applyNumberFormat="1" applyFont="1"/>
    <xf numFmtId="14" fontId="3" fillId="0" borderId="3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/>
    <xf numFmtId="0" fontId="11" fillId="0" borderId="0" xfId="0" applyFont="1" applyBorder="1"/>
    <xf numFmtId="0" fontId="11" fillId="0" borderId="1" xfId="0" applyFont="1" applyBorder="1"/>
    <xf numFmtId="0" fontId="12" fillId="2" borderId="1" xfId="0" applyFont="1" applyFill="1" applyBorder="1" applyAlignment="1">
      <alignment horizontal="center" vertical="center"/>
    </xf>
    <xf numFmtId="164" fontId="7" fillId="0" borderId="0" xfId="0" applyNumberFormat="1" applyFont="1" applyBorder="1"/>
    <xf numFmtId="0" fontId="13" fillId="0" borderId="7" xfId="0" applyFont="1" applyBorder="1"/>
    <xf numFmtId="164" fontId="7" fillId="0" borderId="12" xfId="1" applyNumberFormat="1" applyFont="1" applyBorder="1"/>
    <xf numFmtId="2" fontId="3" fillId="0" borderId="1" xfId="0" applyNumberFormat="1" applyFont="1" applyBorder="1"/>
    <xf numFmtId="2" fontId="3" fillId="0" borderId="0" xfId="0" applyNumberFormat="1" applyFont="1"/>
    <xf numFmtId="0" fontId="3" fillId="0" borderId="1" xfId="0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left"/>
    </xf>
    <xf numFmtId="0" fontId="3" fillId="0" borderId="1" xfId="0" applyFont="1" applyFill="1" applyBorder="1"/>
    <xf numFmtId="2" fontId="3" fillId="0" borderId="1" xfId="0" applyNumberFormat="1" applyFont="1" applyFill="1" applyBorder="1"/>
    <xf numFmtId="0" fontId="15" fillId="0" borderId="1" xfId="2" applyFill="1" applyBorder="1" applyAlignment="1" applyProtection="1"/>
    <xf numFmtId="165" fontId="3" fillId="0" borderId="1" xfId="0" applyNumberFormat="1" applyFont="1" applyFill="1" applyBorder="1"/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15" fillId="0" borderId="1" xfId="2" applyBorder="1" applyAlignment="1" applyProtection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ho\B&#225;o%20c&#225;o%20xu&#7845;t%20nh&#7853;p%20t&#7891;n_01%20(Autosaved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uyên vật liệu"/>
      <sheetName val="Nhập"/>
      <sheetName val="Tổng hợp"/>
      <sheetName val="Tồn kho"/>
      <sheetName val="Gạo"/>
      <sheetName val="Dầu ăn"/>
      <sheetName val="Nước tương"/>
      <sheetName val="Nước mắm"/>
      <sheetName val="Bột canh"/>
      <sheetName val="Hạt nêm"/>
      <sheetName val="Đường"/>
      <sheetName val="Muối"/>
      <sheetName val="Bột ngọt"/>
      <sheetName val="Tiêu"/>
      <sheetName val="Bột điều"/>
      <sheetName val="Bột nghệ"/>
      <sheetName val="Bún gạo"/>
      <sheetName val="Nấm tai mèo"/>
      <sheetName val="Sheet5"/>
    </sheetNames>
    <sheetDataSet>
      <sheetData sheetId="0">
        <row r="5">
          <cell r="A5">
            <v>1</v>
          </cell>
          <cell r="B5" t="str">
            <v>Gạo</v>
          </cell>
          <cell r="C5" t="str">
            <v>NVL001</v>
          </cell>
          <cell r="D5" t="str">
            <v>kg</v>
          </cell>
          <cell r="E5">
            <v>0</v>
          </cell>
          <cell r="F5">
            <v>3789</v>
          </cell>
        </row>
        <row r="6">
          <cell r="A6">
            <v>2</v>
          </cell>
          <cell r="B6" t="str">
            <v>Dầu ăn</v>
          </cell>
          <cell r="C6" t="str">
            <v>NVL002</v>
          </cell>
          <cell r="D6" t="str">
            <v>lit</v>
          </cell>
          <cell r="E6">
            <v>0</v>
          </cell>
          <cell r="F6">
            <v>345.95000000000005</v>
          </cell>
        </row>
        <row r="7">
          <cell r="A7">
            <v>3</v>
          </cell>
          <cell r="B7" t="str">
            <v>Nước tương</v>
          </cell>
          <cell r="C7" t="str">
            <v>NVL003</v>
          </cell>
          <cell r="D7" t="str">
            <v>lit</v>
          </cell>
          <cell r="E7">
            <v>0</v>
          </cell>
          <cell r="F7">
            <v>223</v>
          </cell>
        </row>
        <row r="8">
          <cell r="A8">
            <v>4</v>
          </cell>
          <cell r="B8" t="str">
            <v>Nước mắm</v>
          </cell>
          <cell r="C8" t="str">
            <v>NVL004</v>
          </cell>
          <cell r="D8" t="str">
            <v>lit</v>
          </cell>
          <cell r="E8">
            <v>0</v>
          </cell>
          <cell r="F8">
            <v>248.02500000000001</v>
          </cell>
        </row>
        <row r="9">
          <cell r="A9">
            <v>5</v>
          </cell>
          <cell r="B9" t="str">
            <v>Bột canh</v>
          </cell>
          <cell r="C9" t="str">
            <v>NVL005</v>
          </cell>
          <cell r="D9" t="str">
            <v>kg</v>
          </cell>
          <cell r="E9">
            <v>0</v>
          </cell>
          <cell r="F9">
            <v>83.75</v>
          </cell>
        </row>
        <row r="10">
          <cell r="A10">
            <v>6</v>
          </cell>
          <cell r="B10" t="str">
            <v>Hạt nêm</v>
          </cell>
          <cell r="C10" t="str">
            <v>NVL006</v>
          </cell>
          <cell r="D10" t="str">
            <v>kg</v>
          </cell>
          <cell r="E10">
            <v>0</v>
          </cell>
          <cell r="F10">
            <v>69.940000000000012</v>
          </cell>
        </row>
        <row r="11">
          <cell r="A11">
            <v>7</v>
          </cell>
          <cell r="B11" t="str">
            <v>Đường</v>
          </cell>
          <cell r="C11" t="str">
            <v>NVL007</v>
          </cell>
          <cell r="D11" t="str">
            <v>kg</v>
          </cell>
          <cell r="E11">
            <v>0</v>
          </cell>
          <cell r="F11">
            <v>241.5</v>
          </cell>
        </row>
        <row r="12">
          <cell r="A12">
            <v>8</v>
          </cell>
          <cell r="B12" t="str">
            <v>Muối</v>
          </cell>
          <cell r="C12" t="str">
            <v>NVL008</v>
          </cell>
          <cell r="D12" t="str">
            <v>kg</v>
          </cell>
          <cell r="E12">
            <v>0</v>
          </cell>
          <cell r="F12">
            <v>87.5</v>
          </cell>
        </row>
        <row r="13">
          <cell r="A13">
            <v>9</v>
          </cell>
          <cell r="B13" t="str">
            <v>Bột ngọt</v>
          </cell>
          <cell r="C13" t="str">
            <v>NVL009</v>
          </cell>
          <cell r="D13" t="str">
            <v>kg</v>
          </cell>
          <cell r="E13">
            <v>0</v>
          </cell>
          <cell r="F13">
            <v>54.992000000000004</v>
          </cell>
        </row>
        <row r="14">
          <cell r="A14">
            <v>10</v>
          </cell>
          <cell r="B14" t="str">
            <v>Tiêu</v>
          </cell>
          <cell r="C14" t="str">
            <v>NVL010</v>
          </cell>
          <cell r="D14" t="str">
            <v>kg</v>
          </cell>
          <cell r="E14">
            <v>0</v>
          </cell>
          <cell r="F14">
            <v>0</v>
          </cell>
        </row>
        <row r="15">
          <cell r="A15">
            <v>11</v>
          </cell>
          <cell r="B15" t="str">
            <v>Bột điều</v>
          </cell>
          <cell r="C15" t="str">
            <v>NVL011</v>
          </cell>
          <cell r="D15" t="str">
            <v>kg</v>
          </cell>
          <cell r="E15">
            <v>0</v>
          </cell>
          <cell r="F15">
            <v>0</v>
          </cell>
        </row>
        <row r="16">
          <cell r="A16">
            <v>12</v>
          </cell>
          <cell r="B16" t="str">
            <v>Bột nghệ</v>
          </cell>
          <cell r="C16" t="str">
            <v>NVL012</v>
          </cell>
          <cell r="D16" t="str">
            <v>kg</v>
          </cell>
          <cell r="E16">
            <v>0</v>
          </cell>
          <cell r="F16">
            <v>3.5</v>
          </cell>
        </row>
        <row r="17">
          <cell r="A17">
            <v>13</v>
          </cell>
          <cell r="B17" t="str">
            <v>Bún gạo</v>
          </cell>
          <cell r="C17" t="str">
            <v>NVL013</v>
          </cell>
          <cell r="D17" t="str">
            <v>kg</v>
          </cell>
          <cell r="E17">
            <v>0</v>
          </cell>
          <cell r="F17">
            <v>42</v>
          </cell>
        </row>
        <row r="18">
          <cell r="A18">
            <v>14</v>
          </cell>
          <cell r="B18" t="str">
            <v>Nấm tai mèo</v>
          </cell>
          <cell r="C18" t="str">
            <v>NVL014</v>
          </cell>
          <cell r="D18" t="str">
            <v>kg</v>
          </cell>
          <cell r="E18">
            <v>0</v>
          </cell>
          <cell r="F18">
            <v>3</v>
          </cell>
        </row>
      </sheetData>
      <sheetData sheetId="1"/>
      <sheetData sheetId="2">
        <row r="10">
          <cell r="B10" t="str">
            <v>NVL001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guoitoicuumang.com/index.php/forum?view=topic&amp;catid=17&amp;id=86219&amp;start=12" TargetMode="External"/><Relationship Id="rId2" Type="http://schemas.openxmlformats.org/officeDocument/2006/relationships/hyperlink" Target="http://nguoitoicuumang.com/index.php/forum?view=topic&amp;catid=11&amp;id=114&amp;start=240" TargetMode="External"/><Relationship Id="rId1" Type="http://schemas.openxmlformats.org/officeDocument/2006/relationships/hyperlink" Target="http://nguoitoicuumang.com/index.php/forum?view=topic&amp;catid=11&amp;id=114&amp;start=240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4"/>
  <sheetViews>
    <sheetView tabSelected="1" topLeftCell="A5" workbookViewId="0">
      <selection activeCell="H25" sqref="H25"/>
    </sheetView>
  </sheetViews>
  <sheetFormatPr defaultColWidth="9.140625" defaultRowHeight="16.5"/>
  <cols>
    <col min="1" max="1" width="4.7109375" style="49" customWidth="1"/>
    <col min="2" max="2" width="15.42578125" style="2" customWidth="1"/>
    <col min="3" max="3" width="15.7109375" style="2" customWidth="1"/>
    <col min="4" max="4" width="7.85546875" style="2" customWidth="1"/>
    <col min="5" max="5" width="31.85546875" style="1" customWidth="1"/>
    <col min="6" max="7" width="13.42578125" style="1" customWidth="1"/>
    <col min="8" max="8" width="32.140625" style="52" customWidth="1"/>
    <col min="9" max="9" width="9.140625" style="2"/>
    <col min="10" max="16384" width="9.140625" style="1"/>
  </cols>
  <sheetData>
    <row r="1" spans="1:9" ht="33.75" customHeight="1">
      <c r="A1" s="68" t="s">
        <v>64</v>
      </c>
      <c r="B1" s="68"/>
      <c r="C1" s="68"/>
      <c r="D1" s="68"/>
      <c r="E1" s="68"/>
      <c r="F1" s="68"/>
      <c r="G1" s="68"/>
      <c r="H1" s="53"/>
      <c r="I1" s="1"/>
    </row>
    <row r="2" spans="1:9" ht="30">
      <c r="A2" s="69" t="s">
        <v>69</v>
      </c>
      <c r="B2" s="69"/>
      <c r="C2" s="69"/>
      <c r="D2" s="69"/>
      <c r="E2" s="69"/>
      <c r="F2" s="69"/>
      <c r="G2" s="69"/>
      <c r="H2" s="69"/>
      <c r="I2" s="1"/>
    </row>
    <row r="3" spans="1:9" ht="20.25">
      <c r="A3" s="70" t="s">
        <v>65</v>
      </c>
      <c r="B3" s="70"/>
      <c r="C3" s="70"/>
      <c r="D3" s="70"/>
      <c r="E3" s="70"/>
      <c r="F3" s="70"/>
      <c r="G3" s="70"/>
      <c r="H3" s="70"/>
      <c r="I3" s="1"/>
    </row>
    <row r="4" spans="1:9">
      <c r="E4" s="2"/>
      <c r="F4" s="2"/>
      <c r="G4" s="2"/>
      <c r="H4" s="53"/>
      <c r="I4" s="1"/>
    </row>
    <row r="5" spans="1:9" s="14" customFormat="1" ht="30.75" customHeight="1">
      <c r="A5" s="12" t="s">
        <v>27</v>
      </c>
      <c r="B5" s="12" t="s">
        <v>22</v>
      </c>
      <c r="C5" s="12" t="s">
        <v>63</v>
      </c>
      <c r="D5" s="12" t="s">
        <v>62</v>
      </c>
      <c r="E5" s="13" t="s">
        <v>23</v>
      </c>
      <c r="F5" s="13" t="s">
        <v>24</v>
      </c>
      <c r="G5" s="13" t="s">
        <v>25</v>
      </c>
      <c r="H5" s="55" t="s">
        <v>26</v>
      </c>
    </row>
    <row r="6" spans="1:9">
      <c r="A6" s="50">
        <v>1</v>
      </c>
      <c r="B6" s="5">
        <v>42237</v>
      </c>
      <c r="C6" s="48" t="s">
        <v>1</v>
      </c>
      <c r="D6" s="5" t="s">
        <v>2</v>
      </c>
      <c r="E6" s="3" t="s">
        <v>66</v>
      </c>
      <c r="F6" s="59">
        <v>100</v>
      </c>
      <c r="G6" s="59"/>
      <c r="H6" s="54"/>
      <c r="I6" s="1"/>
    </row>
    <row r="7" spans="1:9">
      <c r="A7" s="50">
        <v>2</v>
      </c>
      <c r="B7" s="5">
        <v>42237</v>
      </c>
      <c r="C7" s="48" t="s">
        <v>3</v>
      </c>
      <c r="D7" s="5" t="s">
        <v>6</v>
      </c>
      <c r="E7" s="3" t="s">
        <v>66</v>
      </c>
      <c r="F7" s="59">
        <v>10</v>
      </c>
      <c r="G7" s="59"/>
      <c r="H7" s="54"/>
      <c r="I7" s="1"/>
    </row>
    <row r="8" spans="1:9">
      <c r="A8" s="50">
        <v>3</v>
      </c>
      <c r="B8" s="5">
        <v>42237</v>
      </c>
      <c r="C8" s="48" t="s">
        <v>7</v>
      </c>
      <c r="D8" s="5" t="s">
        <v>2</v>
      </c>
      <c r="E8" s="3" t="s">
        <v>66</v>
      </c>
      <c r="F8" s="59">
        <v>20</v>
      </c>
      <c r="G8" s="59"/>
      <c r="H8" s="54"/>
      <c r="I8" s="1"/>
    </row>
    <row r="9" spans="1:9">
      <c r="A9" s="50">
        <v>4</v>
      </c>
      <c r="B9" s="5">
        <v>42237</v>
      </c>
      <c r="C9" s="48" t="s">
        <v>9</v>
      </c>
      <c r="D9" s="5" t="s">
        <v>2</v>
      </c>
      <c r="E9" s="3" t="s">
        <v>66</v>
      </c>
      <c r="F9" s="59">
        <v>9.08</v>
      </c>
      <c r="G9" s="59"/>
      <c r="H9" s="54"/>
      <c r="I9" s="1"/>
    </row>
    <row r="10" spans="1:9">
      <c r="A10" s="50">
        <v>5</v>
      </c>
      <c r="B10" s="62">
        <v>42243</v>
      </c>
      <c r="C10" s="63" t="s">
        <v>1</v>
      </c>
      <c r="D10" s="62" t="s">
        <v>2</v>
      </c>
      <c r="E10" s="64" t="s">
        <v>71</v>
      </c>
      <c r="F10" s="65"/>
      <c r="G10" s="65">
        <v>15</v>
      </c>
      <c r="H10" s="66" t="s">
        <v>72</v>
      </c>
      <c r="I10" s="1"/>
    </row>
    <row r="11" spans="1:9">
      <c r="A11" s="50">
        <v>6</v>
      </c>
      <c r="B11" s="62">
        <v>42243</v>
      </c>
      <c r="C11" s="63" t="s">
        <v>3</v>
      </c>
      <c r="D11" s="62" t="s">
        <v>6</v>
      </c>
      <c r="E11" s="64" t="s">
        <v>71</v>
      </c>
      <c r="F11" s="67"/>
      <c r="G11" s="65">
        <v>1</v>
      </c>
      <c r="H11" s="66" t="s">
        <v>72</v>
      </c>
      <c r="I11" s="1"/>
    </row>
    <row r="12" spans="1:9">
      <c r="A12" s="50">
        <v>7</v>
      </c>
      <c r="B12" s="5">
        <v>42243</v>
      </c>
      <c r="C12" s="48" t="s">
        <v>9</v>
      </c>
      <c r="D12" s="5" t="s">
        <v>6</v>
      </c>
      <c r="E12" s="3" t="s">
        <v>71</v>
      </c>
      <c r="F12" s="46"/>
      <c r="G12" s="46">
        <v>0.90800000000000003</v>
      </c>
      <c r="H12" s="66" t="s">
        <v>72</v>
      </c>
      <c r="I12" s="1"/>
    </row>
    <row r="13" spans="1:9">
      <c r="A13" s="50">
        <v>8</v>
      </c>
      <c r="B13" s="5">
        <v>42245</v>
      </c>
      <c r="C13" s="48" t="s">
        <v>1</v>
      </c>
      <c r="D13" s="5" t="s">
        <v>2</v>
      </c>
      <c r="E13" s="3" t="s">
        <v>66</v>
      </c>
      <c r="F13" s="59">
        <v>100</v>
      </c>
      <c r="G13" s="59"/>
      <c r="H13" s="54"/>
      <c r="I13" s="1"/>
    </row>
    <row r="14" spans="1:9">
      <c r="A14" s="61">
        <v>9</v>
      </c>
      <c r="B14" s="5">
        <v>42245</v>
      </c>
      <c r="C14" s="48" t="s">
        <v>11</v>
      </c>
      <c r="D14" s="5" t="s">
        <v>2</v>
      </c>
      <c r="E14" s="3" t="s">
        <v>66</v>
      </c>
      <c r="F14" s="59">
        <v>24</v>
      </c>
      <c r="G14" s="59"/>
      <c r="H14" s="54"/>
      <c r="I14" s="71" t="s">
        <v>70</v>
      </c>
    </row>
    <row r="15" spans="1:9">
      <c r="A15" s="61">
        <v>10</v>
      </c>
      <c r="B15" s="5">
        <v>42245</v>
      </c>
      <c r="C15" s="48" t="s">
        <v>7</v>
      </c>
      <c r="D15" s="5" t="s">
        <v>2</v>
      </c>
      <c r="E15" s="3" t="s">
        <v>66</v>
      </c>
      <c r="F15" s="59">
        <v>20</v>
      </c>
      <c r="G15" s="59"/>
      <c r="H15" s="54"/>
      <c r="I15" s="71"/>
    </row>
    <row r="16" spans="1:9">
      <c r="A16" s="50">
        <v>11</v>
      </c>
      <c r="B16" s="5">
        <v>42245</v>
      </c>
      <c r="C16" s="48" t="s">
        <v>9</v>
      </c>
      <c r="D16" s="5" t="s">
        <v>2</v>
      </c>
      <c r="E16" s="3" t="s">
        <v>66</v>
      </c>
      <c r="F16" s="59">
        <v>18.16</v>
      </c>
      <c r="G16" s="59"/>
      <c r="H16" s="54"/>
      <c r="I16" s="1"/>
    </row>
    <row r="17" spans="1:9">
      <c r="A17" s="50">
        <v>12</v>
      </c>
      <c r="B17" s="5">
        <v>42245</v>
      </c>
      <c r="C17" s="48" t="s">
        <v>1</v>
      </c>
      <c r="D17" s="5" t="s">
        <v>2</v>
      </c>
      <c r="E17" s="3" t="s">
        <v>73</v>
      </c>
      <c r="F17" s="46"/>
      <c r="G17" s="59">
        <v>20</v>
      </c>
      <c r="H17" s="82" t="s">
        <v>74</v>
      </c>
      <c r="I17" s="1"/>
    </row>
    <row r="18" spans="1:9">
      <c r="A18" s="50">
        <v>13</v>
      </c>
      <c r="B18" s="5">
        <v>42245</v>
      </c>
      <c r="C18" s="48" t="s">
        <v>3</v>
      </c>
      <c r="D18" s="5" t="s">
        <v>6</v>
      </c>
      <c r="E18" s="3" t="s">
        <v>73</v>
      </c>
      <c r="F18" s="46"/>
      <c r="G18" s="59">
        <v>1.5</v>
      </c>
      <c r="H18" s="54" t="s">
        <v>75</v>
      </c>
      <c r="I18" s="1"/>
    </row>
    <row r="19" spans="1:9">
      <c r="A19" s="50">
        <v>14</v>
      </c>
      <c r="B19" s="5">
        <v>42245</v>
      </c>
      <c r="C19" s="48" t="s">
        <v>9</v>
      </c>
      <c r="D19" s="5" t="s">
        <v>2</v>
      </c>
      <c r="E19" s="4" t="s">
        <v>73</v>
      </c>
      <c r="F19" s="46"/>
      <c r="G19" s="59">
        <v>0.90800000000000003</v>
      </c>
      <c r="H19" s="54" t="s">
        <v>76</v>
      </c>
      <c r="I19" s="1"/>
    </row>
    <row r="20" spans="1:9">
      <c r="A20" s="50">
        <v>15</v>
      </c>
      <c r="B20" s="5">
        <v>42245</v>
      </c>
      <c r="C20" s="48" t="s">
        <v>7</v>
      </c>
      <c r="D20" s="5" t="s">
        <v>2</v>
      </c>
      <c r="E20" s="3" t="s">
        <v>73</v>
      </c>
      <c r="F20" s="46"/>
      <c r="G20" s="59">
        <v>0.5</v>
      </c>
      <c r="H20" s="54" t="s">
        <v>76</v>
      </c>
      <c r="I20" s="1"/>
    </row>
    <row r="21" spans="1:9">
      <c r="A21" s="50">
        <v>16</v>
      </c>
      <c r="B21" s="5">
        <v>42245</v>
      </c>
      <c r="C21" s="48" t="s">
        <v>11</v>
      </c>
      <c r="D21" s="5" t="s">
        <v>2</v>
      </c>
      <c r="E21" s="3" t="s">
        <v>73</v>
      </c>
      <c r="F21" s="46"/>
      <c r="G21" s="59">
        <v>1</v>
      </c>
      <c r="H21" s="54" t="s">
        <v>76</v>
      </c>
      <c r="I21" s="1"/>
    </row>
    <row r="22" spans="1:9">
      <c r="A22" s="50"/>
      <c r="B22" s="5"/>
      <c r="C22" s="48"/>
      <c r="D22" s="5"/>
      <c r="E22" s="3"/>
      <c r="F22" s="46"/>
      <c r="G22" s="59"/>
      <c r="H22" s="54"/>
      <c r="I22" s="1"/>
    </row>
    <row r="23" spans="1:9">
      <c r="A23" s="50"/>
      <c r="B23" s="5"/>
      <c r="C23" s="48"/>
      <c r="D23" s="5"/>
      <c r="E23" s="3"/>
      <c r="F23" s="46"/>
      <c r="G23" s="59"/>
      <c r="H23" s="54"/>
      <c r="I23" s="1"/>
    </row>
    <row r="24" spans="1:9">
      <c r="A24" s="50"/>
      <c r="B24" s="5"/>
      <c r="C24" s="48"/>
      <c r="D24" s="5"/>
      <c r="E24" s="3"/>
      <c r="F24" s="46"/>
      <c r="G24" s="59"/>
      <c r="H24" s="54"/>
      <c r="I24" s="1"/>
    </row>
    <row r="25" spans="1:9">
      <c r="A25" s="50"/>
      <c r="B25" s="5"/>
      <c r="C25" s="48"/>
      <c r="D25" s="5"/>
      <c r="E25" s="3"/>
      <c r="F25" s="46"/>
      <c r="G25" s="59"/>
      <c r="H25" s="54"/>
      <c r="I25" s="1"/>
    </row>
    <row r="26" spans="1:9">
      <c r="A26" s="50"/>
      <c r="B26" s="5"/>
      <c r="C26" s="48"/>
      <c r="D26" s="5"/>
      <c r="E26" s="3"/>
      <c r="F26" s="46"/>
      <c r="G26" s="59"/>
      <c r="H26" s="54"/>
      <c r="I26" s="1"/>
    </row>
    <row r="27" spans="1:9">
      <c r="A27" s="51"/>
      <c r="B27" s="5"/>
      <c r="C27" s="48"/>
      <c r="D27" s="5"/>
      <c r="E27" s="3"/>
      <c r="F27" s="46"/>
      <c r="G27" s="59"/>
      <c r="H27" s="54"/>
      <c r="I27" s="1"/>
    </row>
    <row r="28" spans="1:9">
      <c r="A28" s="50"/>
      <c r="B28" s="5"/>
      <c r="C28" s="48"/>
      <c r="D28" s="5"/>
      <c r="E28" s="3"/>
      <c r="F28" s="46"/>
      <c r="G28" s="59"/>
      <c r="H28" s="54"/>
      <c r="I28" s="1"/>
    </row>
    <row r="29" spans="1:9">
      <c r="A29" s="50"/>
      <c r="B29" s="5"/>
      <c r="C29" s="48"/>
      <c r="D29" s="5"/>
      <c r="E29" s="3"/>
      <c r="F29" s="46"/>
      <c r="G29" s="59"/>
      <c r="H29" s="54"/>
      <c r="I29" s="1"/>
    </row>
    <row r="30" spans="1:9">
      <c r="A30" s="50"/>
      <c r="B30" s="5"/>
      <c r="C30" s="48"/>
      <c r="D30" s="5"/>
      <c r="E30" s="3"/>
      <c r="F30" s="46"/>
      <c r="G30" s="59"/>
      <c r="H30" s="54"/>
      <c r="I30" s="1"/>
    </row>
    <row r="31" spans="1:9">
      <c r="A31" s="50"/>
      <c r="B31" s="5"/>
      <c r="C31" s="48"/>
      <c r="D31" s="5"/>
      <c r="E31" s="3"/>
      <c r="F31" s="46"/>
      <c r="G31" s="59"/>
      <c r="H31" s="54"/>
      <c r="I31" s="1"/>
    </row>
    <row r="32" spans="1:9">
      <c r="A32" s="50"/>
      <c r="B32" s="5"/>
      <c r="C32" s="48"/>
      <c r="D32" s="5"/>
      <c r="E32" s="3"/>
      <c r="F32" s="46"/>
      <c r="G32" s="59"/>
      <c r="H32" s="54"/>
      <c r="I32" s="1"/>
    </row>
    <row r="33" spans="1:9">
      <c r="A33" s="50"/>
      <c r="B33" s="5"/>
      <c r="C33" s="48"/>
      <c r="D33" s="5"/>
      <c r="E33" s="3"/>
      <c r="F33" s="46"/>
      <c r="G33" s="59"/>
      <c r="H33" s="54"/>
      <c r="I33" s="1"/>
    </row>
    <row r="34" spans="1:9">
      <c r="A34" s="50"/>
      <c r="B34" s="5"/>
      <c r="C34" s="48"/>
      <c r="D34" s="5"/>
      <c r="E34" s="3"/>
      <c r="F34" s="46"/>
      <c r="G34" s="59"/>
      <c r="H34" s="54"/>
      <c r="I34" s="1"/>
    </row>
    <row r="35" spans="1:9">
      <c r="A35" s="50"/>
      <c r="B35" s="5"/>
      <c r="C35" s="48"/>
      <c r="D35" s="5"/>
      <c r="E35" s="3"/>
      <c r="F35" s="46"/>
      <c r="G35" s="59"/>
      <c r="H35" s="54"/>
      <c r="I35" s="1"/>
    </row>
    <row r="36" spans="1:9">
      <c r="A36" s="50"/>
      <c r="B36" s="5"/>
      <c r="C36" s="48"/>
      <c r="D36" s="5"/>
      <c r="E36" s="3"/>
      <c r="F36" s="46"/>
      <c r="G36" s="59"/>
      <c r="H36" s="54"/>
      <c r="I36" s="1"/>
    </row>
    <row r="37" spans="1:9">
      <c r="A37" s="50"/>
      <c r="B37" s="5"/>
      <c r="C37" s="48"/>
      <c r="D37" s="5"/>
      <c r="E37" s="3"/>
      <c r="F37" s="46"/>
      <c r="G37" s="59"/>
      <c r="H37" s="54"/>
      <c r="I37" s="1"/>
    </row>
    <row r="38" spans="1:9">
      <c r="A38" s="50"/>
      <c r="B38" s="5"/>
      <c r="C38" s="48"/>
      <c r="D38" s="5"/>
      <c r="E38" s="3"/>
      <c r="F38" s="46"/>
      <c r="G38" s="59"/>
      <c r="H38" s="54"/>
      <c r="I38" s="1"/>
    </row>
    <row r="39" spans="1:9">
      <c r="A39" s="50"/>
      <c r="B39" s="5"/>
      <c r="C39" s="48"/>
      <c r="D39" s="5"/>
      <c r="E39" s="3"/>
      <c r="F39" s="46"/>
      <c r="G39" s="59"/>
      <c r="H39" s="54"/>
      <c r="I39" s="1"/>
    </row>
    <row r="40" spans="1:9">
      <c r="A40" s="50"/>
      <c r="B40" s="5"/>
      <c r="C40" s="48"/>
      <c r="D40" s="5"/>
      <c r="E40" s="3"/>
      <c r="F40" s="46"/>
      <c r="G40" s="59"/>
      <c r="H40" s="54"/>
      <c r="I40" s="1"/>
    </row>
    <row r="41" spans="1:9">
      <c r="A41" s="50"/>
      <c r="B41" s="5"/>
      <c r="C41" s="48"/>
      <c r="D41" s="5"/>
      <c r="E41" s="3"/>
      <c r="F41" s="46"/>
      <c r="G41" s="59"/>
      <c r="H41" s="54"/>
      <c r="I41" s="1"/>
    </row>
    <row r="42" spans="1:9">
      <c r="A42" s="50"/>
      <c r="B42" s="5"/>
      <c r="C42" s="48"/>
      <c r="D42" s="5"/>
      <c r="E42" s="3"/>
      <c r="F42" s="46"/>
      <c r="G42" s="59"/>
      <c r="H42" s="54"/>
      <c r="I42" s="1"/>
    </row>
    <row r="43" spans="1:9">
      <c r="A43" s="50"/>
      <c r="B43" s="5"/>
      <c r="C43" s="48"/>
      <c r="D43" s="5"/>
      <c r="E43" s="3"/>
      <c r="F43" s="46"/>
      <c r="G43" s="59"/>
      <c r="H43" s="54"/>
      <c r="I43" s="1"/>
    </row>
    <row r="44" spans="1:9">
      <c r="A44" s="50"/>
      <c r="B44" s="5"/>
      <c r="C44" s="48"/>
      <c r="D44" s="5"/>
      <c r="E44" s="3"/>
      <c r="F44" s="46"/>
      <c r="G44" s="59"/>
      <c r="H44" s="54"/>
      <c r="I44" s="1"/>
    </row>
    <row r="45" spans="1:9">
      <c r="A45" s="50"/>
      <c r="B45" s="5"/>
      <c r="C45" s="48"/>
      <c r="D45" s="5"/>
      <c r="E45" s="3"/>
      <c r="F45" s="46"/>
      <c r="G45" s="59"/>
      <c r="H45" s="54"/>
      <c r="I45" s="1"/>
    </row>
    <row r="46" spans="1:9">
      <c r="A46" s="50"/>
      <c r="B46" s="5"/>
      <c r="C46" s="48"/>
      <c r="D46" s="5"/>
      <c r="E46" s="3"/>
      <c r="F46" s="46"/>
      <c r="G46" s="59"/>
      <c r="H46" s="54"/>
      <c r="I46" s="1"/>
    </row>
    <row r="47" spans="1:9">
      <c r="A47" s="50"/>
      <c r="B47" s="5"/>
      <c r="C47" s="48"/>
      <c r="D47" s="5"/>
      <c r="E47" s="3"/>
      <c r="F47" s="46"/>
      <c r="G47" s="59"/>
      <c r="H47" s="54"/>
      <c r="I47" s="1"/>
    </row>
    <row r="48" spans="1:9">
      <c r="A48" s="50"/>
      <c r="B48" s="5"/>
      <c r="C48" s="48"/>
      <c r="D48" s="5"/>
      <c r="E48" s="3"/>
      <c r="F48" s="46"/>
      <c r="G48" s="59"/>
      <c r="H48" s="54"/>
      <c r="I48" s="1"/>
    </row>
    <row r="49" spans="1:9">
      <c r="A49" s="50"/>
      <c r="B49" s="5"/>
      <c r="C49" s="48"/>
      <c r="D49" s="5"/>
      <c r="E49" s="3"/>
      <c r="F49" s="46"/>
      <c r="G49" s="59"/>
      <c r="H49" s="54"/>
      <c r="I49" s="1"/>
    </row>
    <row r="50" spans="1:9">
      <c r="A50" s="50"/>
      <c r="B50" s="5"/>
      <c r="C50" s="48"/>
      <c r="D50" s="5"/>
      <c r="E50" s="3"/>
      <c r="F50" s="46"/>
      <c r="G50" s="59"/>
      <c r="H50" s="54"/>
      <c r="I50" s="1"/>
    </row>
    <row r="51" spans="1:9" hidden="1">
      <c r="A51" s="50">
        <v>46</v>
      </c>
      <c r="B51" s="5"/>
      <c r="C51" s="48"/>
      <c r="D51" s="5"/>
      <c r="E51" s="3"/>
      <c r="F51" s="46"/>
      <c r="G51" s="59"/>
      <c r="H51" s="54"/>
      <c r="I51" s="1"/>
    </row>
    <row r="52" spans="1:9" hidden="1">
      <c r="A52" s="50">
        <v>47</v>
      </c>
      <c r="B52" s="5"/>
      <c r="C52" s="48"/>
      <c r="D52" s="5"/>
      <c r="E52" s="3"/>
      <c r="F52" s="46"/>
      <c r="G52" s="59"/>
      <c r="H52" s="54"/>
      <c r="I52" s="1"/>
    </row>
    <row r="53" spans="1:9" hidden="1">
      <c r="A53" s="50">
        <v>48</v>
      </c>
      <c r="B53" s="5"/>
      <c r="C53" s="48"/>
      <c r="D53" s="5"/>
      <c r="E53" s="3"/>
      <c r="F53" s="46"/>
      <c r="G53" s="59"/>
      <c r="H53" s="54"/>
      <c r="I53" s="1"/>
    </row>
    <row r="54" spans="1:9" hidden="1">
      <c r="A54" s="50">
        <v>49</v>
      </c>
      <c r="B54" s="5"/>
      <c r="C54" s="48"/>
      <c r="D54" s="5"/>
      <c r="E54" s="3"/>
      <c r="F54" s="46"/>
      <c r="G54" s="59"/>
      <c r="H54" s="54"/>
      <c r="I54" s="1"/>
    </row>
    <row r="55" spans="1:9" hidden="1">
      <c r="A55" s="50">
        <v>50</v>
      </c>
      <c r="B55" s="5"/>
      <c r="C55" s="48"/>
      <c r="D55" s="5"/>
      <c r="E55" s="3"/>
      <c r="F55" s="46"/>
      <c r="G55" s="59"/>
      <c r="H55" s="54"/>
      <c r="I55" s="1"/>
    </row>
    <row r="56" spans="1:9" hidden="1">
      <c r="A56" s="50">
        <v>51</v>
      </c>
      <c r="B56" s="5"/>
      <c r="C56" s="48"/>
      <c r="D56" s="5"/>
      <c r="E56" s="3"/>
      <c r="F56" s="46"/>
      <c r="G56" s="59"/>
      <c r="H56" s="54"/>
      <c r="I56" s="1"/>
    </row>
    <row r="57" spans="1:9" hidden="1">
      <c r="A57" s="50">
        <v>52</v>
      </c>
      <c r="B57" s="5"/>
      <c r="C57" s="48"/>
      <c r="D57" s="5"/>
      <c r="E57" s="3"/>
      <c r="F57" s="46"/>
      <c r="G57" s="59"/>
      <c r="H57" s="54"/>
      <c r="I57" s="1"/>
    </row>
    <row r="58" spans="1:9" hidden="1">
      <c r="A58" s="50">
        <v>53</v>
      </c>
      <c r="B58" s="5"/>
      <c r="C58" s="48"/>
      <c r="D58" s="5"/>
      <c r="E58" s="3"/>
      <c r="F58" s="46"/>
      <c r="G58" s="59"/>
      <c r="H58" s="54"/>
      <c r="I58" s="1"/>
    </row>
    <row r="59" spans="1:9" hidden="1">
      <c r="A59" s="50">
        <v>54</v>
      </c>
      <c r="B59" s="5"/>
      <c r="C59" s="48"/>
      <c r="D59" s="5"/>
      <c r="E59" s="3"/>
      <c r="F59" s="46"/>
      <c r="G59" s="59"/>
      <c r="H59" s="54"/>
      <c r="I59" s="1"/>
    </row>
    <row r="60" spans="1:9" hidden="1">
      <c r="A60" s="50">
        <v>55</v>
      </c>
      <c r="B60" s="5"/>
      <c r="C60" s="48"/>
      <c r="D60" s="5"/>
      <c r="E60" s="3"/>
      <c r="F60" s="46"/>
      <c r="G60" s="59"/>
      <c r="H60" s="54"/>
      <c r="I60" s="1"/>
    </row>
    <row r="61" spans="1:9" hidden="1">
      <c r="A61" s="50">
        <v>56</v>
      </c>
      <c r="B61" s="5"/>
      <c r="C61" s="48"/>
      <c r="D61" s="5"/>
      <c r="E61" s="3"/>
      <c r="F61" s="46"/>
      <c r="G61" s="59"/>
      <c r="H61" s="54"/>
      <c r="I61" s="1"/>
    </row>
    <row r="62" spans="1:9" hidden="1">
      <c r="A62" s="50">
        <v>57</v>
      </c>
      <c r="B62" s="5"/>
      <c r="C62" s="48"/>
      <c r="D62" s="5"/>
      <c r="E62" s="3"/>
      <c r="F62" s="46"/>
      <c r="G62" s="59"/>
      <c r="H62" s="54"/>
      <c r="I62" s="1"/>
    </row>
    <row r="63" spans="1:9" hidden="1">
      <c r="A63" s="50">
        <v>58</v>
      </c>
      <c r="B63" s="5"/>
      <c r="C63" s="48"/>
      <c r="D63" s="5"/>
      <c r="E63" s="3"/>
      <c r="F63" s="46"/>
      <c r="G63" s="59"/>
      <c r="H63" s="54"/>
      <c r="I63" s="1"/>
    </row>
    <row r="64" spans="1:9" hidden="1">
      <c r="A64" s="50">
        <v>59</v>
      </c>
      <c r="B64" s="5"/>
      <c r="C64" s="48"/>
      <c r="D64" s="5"/>
      <c r="E64" s="3"/>
      <c r="F64" s="46"/>
      <c r="G64" s="59"/>
      <c r="H64" s="54"/>
      <c r="I64" s="1"/>
    </row>
    <row r="65" spans="1:9" hidden="1">
      <c r="A65" s="50">
        <v>60</v>
      </c>
      <c r="B65" s="5"/>
      <c r="C65" s="48"/>
      <c r="D65" s="5"/>
      <c r="E65" s="3"/>
      <c r="F65" s="46"/>
      <c r="G65" s="59"/>
      <c r="H65" s="54"/>
      <c r="I65" s="1"/>
    </row>
    <row r="66" spans="1:9" hidden="1">
      <c r="A66" s="50">
        <v>61</v>
      </c>
      <c r="B66" s="5"/>
      <c r="C66" s="48"/>
      <c r="D66" s="5"/>
      <c r="E66" s="3"/>
      <c r="F66" s="46"/>
      <c r="G66" s="59"/>
      <c r="H66" s="54"/>
      <c r="I66" s="1"/>
    </row>
    <row r="67" spans="1:9" hidden="1">
      <c r="A67" s="50">
        <v>62</v>
      </c>
      <c r="B67" s="5"/>
      <c r="C67" s="48"/>
      <c r="D67" s="5"/>
      <c r="E67" s="3"/>
      <c r="F67" s="46"/>
      <c r="G67" s="59"/>
      <c r="H67" s="54"/>
      <c r="I67" s="1"/>
    </row>
    <row r="68" spans="1:9" hidden="1">
      <c r="A68" s="50">
        <v>63</v>
      </c>
      <c r="B68" s="5"/>
      <c r="C68" s="48"/>
      <c r="D68" s="5"/>
      <c r="E68" s="3"/>
      <c r="F68" s="46"/>
      <c r="G68" s="59"/>
      <c r="H68" s="54"/>
      <c r="I68" s="1"/>
    </row>
    <row r="69" spans="1:9" hidden="1">
      <c r="A69" s="50">
        <v>64</v>
      </c>
      <c r="B69" s="5"/>
      <c r="C69" s="48"/>
      <c r="D69" s="5"/>
      <c r="E69" s="3"/>
      <c r="F69" s="46"/>
      <c r="G69" s="59"/>
      <c r="H69" s="54"/>
      <c r="I69" s="1"/>
    </row>
    <row r="70" spans="1:9" hidden="1">
      <c r="A70" s="50">
        <v>65</v>
      </c>
      <c r="B70" s="5"/>
      <c r="C70" s="48"/>
      <c r="D70" s="5"/>
      <c r="E70" s="3"/>
      <c r="F70" s="46"/>
      <c r="G70" s="59"/>
      <c r="H70" s="54"/>
      <c r="I70" s="1"/>
    </row>
    <row r="71" spans="1:9" hidden="1">
      <c r="A71" s="50">
        <v>66</v>
      </c>
      <c r="B71" s="5"/>
      <c r="C71" s="48"/>
      <c r="D71" s="5"/>
      <c r="E71" s="3"/>
      <c r="F71" s="46"/>
      <c r="G71" s="59"/>
      <c r="H71" s="54"/>
      <c r="I71" s="1"/>
    </row>
    <row r="72" spans="1:9" hidden="1">
      <c r="A72" s="50">
        <v>67</v>
      </c>
      <c r="B72" s="5"/>
      <c r="C72" s="48"/>
      <c r="D72" s="5"/>
      <c r="E72" s="3"/>
      <c r="F72" s="46"/>
      <c r="G72" s="59"/>
      <c r="H72" s="54"/>
      <c r="I72" s="1"/>
    </row>
    <row r="73" spans="1:9" hidden="1">
      <c r="A73" s="50">
        <v>68</v>
      </c>
      <c r="B73" s="5"/>
      <c r="C73" s="48"/>
      <c r="D73" s="5"/>
      <c r="E73" s="3"/>
      <c r="F73" s="46"/>
      <c r="G73" s="59"/>
      <c r="H73" s="54"/>
      <c r="I73" s="1"/>
    </row>
    <row r="74" spans="1:9" hidden="1">
      <c r="A74" s="50">
        <v>69</v>
      </c>
      <c r="B74" s="5"/>
      <c r="C74" s="48"/>
      <c r="D74" s="5"/>
      <c r="E74" s="3"/>
      <c r="F74" s="46"/>
      <c r="G74" s="59"/>
      <c r="H74" s="54"/>
      <c r="I74" s="1"/>
    </row>
    <row r="75" spans="1:9" hidden="1">
      <c r="A75" s="50">
        <v>70</v>
      </c>
      <c r="B75" s="5"/>
      <c r="C75" s="48"/>
      <c r="D75" s="5"/>
      <c r="E75" s="3"/>
      <c r="F75" s="46"/>
      <c r="G75" s="59"/>
      <c r="H75" s="54"/>
      <c r="I75" s="1"/>
    </row>
    <row r="76" spans="1:9" hidden="1">
      <c r="A76" s="50">
        <v>71</v>
      </c>
      <c r="B76" s="5"/>
      <c r="C76" s="48"/>
      <c r="D76" s="5"/>
      <c r="E76" s="3"/>
      <c r="F76" s="46"/>
      <c r="G76" s="59"/>
      <c r="H76" s="54"/>
      <c r="I76" s="1"/>
    </row>
    <row r="77" spans="1:9" hidden="1">
      <c r="A77" s="50">
        <v>72</v>
      </c>
      <c r="B77" s="5"/>
      <c r="C77" s="48"/>
      <c r="D77" s="5"/>
      <c r="E77" s="3"/>
      <c r="F77" s="46"/>
      <c r="G77" s="59"/>
      <c r="H77" s="54"/>
      <c r="I77" s="1"/>
    </row>
    <row r="78" spans="1:9" hidden="1">
      <c r="A78" s="50">
        <v>73</v>
      </c>
      <c r="B78" s="5"/>
      <c r="C78" s="48"/>
      <c r="D78" s="5"/>
      <c r="E78" s="3"/>
      <c r="F78" s="46"/>
      <c r="G78" s="59"/>
      <c r="H78" s="54"/>
      <c r="I78" s="1"/>
    </row>
    <row r="79" spans="1:9" hidden="1">
      <c r="A79" s="50">
        <v>74</v>
      </c>
      <c r="B79" s="5"/>
      <c r="C79" s="48"/>
      <c r="D79" s="5"/>
      <c r="E79" s="3"/>
      <c r="F79" s="46"/>
      <c r="G79" s="59"/>
      <c r="H79" s="54"/>
      <c r="I79" s="1"/>
    </row>
    <row r="80" spans="1:9" hidden="1">
      <c r="A80" s="50">
        <v>75</v>
      </c>
      <c r="B80" s="5"/>
      <c r="C80" s="48"/>
      <c r="D80" s="5"/>
      <c r="E80" s="3"/>
      <c r="F80" s="46"/>
      <c r="G80" s="59"/>
      <c r="H80" s="54"/>
      <c r="I80" s="1"/>
    </row>
    <row r="81" spans="1:9" hidden="1">
      <c r="A81" s="50">
        <v>76</v>
      </c>
      <c r="B81" s="5"/>
      <c r="C81" s="48"/>
      <c r="D81" s="5"/>
      <c r="E81" s="3"/>
      <c r="F81" s="46"/>
      <c r="G81" s="59"/>
      <c r="H81" s="54"/>
      <c r="I81" s="1"/>
    </row>
    <row r="82" spans="1:9" hidden="1">
      <c r="A82" s="50">
        <v>77</v>
      </c>
      <c r="B82" s="5"/>
      <c r="C82" s="48"/>
      <c r="D82" s="5"/>
      <c r="E82" s="3"/>
      <c r="F82" s="46"/>
      <c r="G82" s="59"/>
      <c r="H82" s="54"/>
      <c r="I82" s="1"/>
    </row>
    <row r="83" spans="1:9" hidden="1">
      <c r="A83" s="50">
        <v>78</v>
      </c>
      <c r="B83" s="5"/>
      <c r="C83" s="48"/>
      <c r="D83" s="5"/>
      <c r="E83" s="3"/>
      <c r="F83" s="46"/>
      <c r="G83" s="59"/>
      <c r="H83" s="54"/>
      <c r="I83" s="1"/>
    </row>
    <row r="84" spans="1:9" hidden="1">
      <c r="A84" s="50">
        <v>79</v>
      </c>
      <c r="B84" s="5"/>
      <c r="C84" s="48"/>
      <c r="D84" s="5"/>
      <c r="E84" s="3"/>
      <c r="F84" s="46"/>
      <c r="G84" s="59"/>
      <c r="H84" s="54"/>
      <c r="I84" s="1"/>
    </row>
    <row r="85" spans="1:9" hidden="1">
      <c r="A85" s="50">
        <v>80</v>
      </c>
      <c r="B85" s="5"/>
      <c r="C85" s="48"/>
      <c r="D85" s="5"/>
      <c r="E85" s="3"/>
      <c r="F85" s="46"/>
      <c r="G85" s="59"/>
      <c r="H85" s="54"/>
      <c r="I85" s="1"/>
    </row>
    <row r="86" spans="1:9" hidden="1">
      <c r="A86" s="50">
        <v>81</v>
      </c>
      <c r="B86" s="5"/>
      <c r="C86" s="48"/>
      <c r="D86" s="5"/>
      <c r="E86" s="3"/>
      <c r="F86" s="46"/>
      <c r="G86" s="59"/>
      <c r="H86" s="54"/>
      <c r="I86" s="1"/>
    </row>
    <row r="87" spans="1:9" hidden="1">
      <c r="A87" s="50">
        <v>82</v>
      </c>
      <c r="B87" s="5"/>
      <c r="C87" s="48"/>
      <c r="D87" s="5"/>
      <c r="E87" s="3"/>
      <c r="F87" s="46"/>
      <c r="G87" s="59"/>
      <c r="H87" s="54"/>
      <c r="I87" s="1"/>
    </row>
    <row r="88" spans="1:9" hidden="1">
      <c r="A88" s="50">
        <v>83</v>
      </c>
      <c r="B88" s="5"/>
      <c r="C88" s="48"/>
      <c r="D88" s="5"/>
      <c r="E88" s="3"/>
      <c r="F88" s="46"/>
      <c r="G88" s="59"/>
      <c r="H88" s="54"/>
      <c r="I88" s="1"/>
    </row>
    <row r="89" spans="1:9" hidden="1">
      <c r="A89" s="50">
        <v>84</v>
      </c>
      <c r="B89" s="5"/>
      <c r="C89" s="48"/>
      <c r="D89" s="5"/>
      <c r="E89" s="3"/>
      <c r="F89" s="46"/>
      <c r="G89" s="59"/>
      <c r="H89" s="54"/>
      <c r="I89" s="1"/>
    </row>
    <row r="90" spans="1:9" hidden="1">
      <c r="A90" s="50">
        <v>85</v>
      </c>
      <c r="B90" s="5"/>
      <c r="C90" s="48"/>
      <c r="D90" s="5"/>
      <c r="E90" s="3"/>
      <c r="F90" s="46"/>
      <c r="G90" s="59"/>
      <c r="H90" s="54"/>
      <c r="I90" s="1"/>
    </row>
    <row r="91" spans="1:9" hidden="1">
      <c r="A91" s="50">
        <v>86</v>
      </c>
      <c r="B91" s="5"/>
      <c r="C91" s="48"/>
      <c r="D91" s="5"/>
      <c r="E91" s="3"/>
      <c r="F91" s="46"/>
      <c r="G91" s="59"/>
      <c r="H91" s="54"/>
      <c r="I91" s="1"/>
    </row>
    <row r="92" spans="1:9" hidden="1">
      <c r="A92" s="50">
        <v>87</v>
      </c>
      <c r="B92" s="5"/>
      <c r="C92" s="48"/>
      <c r="D92" s="5"/>
      <c r="E92" s="3"/>
      <c r="F92" s="46"/>
      <c r="G92" s="59"/>
      <c r="H92" s="54"/>
      <c r="I92" s="1"/>
    </row>
    <row r="93" spans="1:9" hidden="1">
      <c r="A93" s="50">
        <v>88</v>
      </c>
      <c r="B93" s="5"/>
      <c r="C93" s="48"/>
      <c r="D93" s="5"/>
      <c r="E93" s="3"/>
      <c r="F93" s="46"/>
      <c r="G93" s="59"/>
      <c r="H93" s="54"/>
      <c r="I93" s="1"/>
    </row>
    <row r="94" spans="1:9" hidden="1">
      <c r="A94" s="50">
        <v>89</v>
      </c>
      <c r="B94" s="5"/>
      <c r="C94" s="48"/>
      <c r="D94" s="5"/>
      <c r="E94" s="3"/>
      <c r="F94" s="46"/>
      <c r="G94" s="59"/>
      <c r="H94" s="54"/>
      <c r="I94" s="1"/>
    </row>
    <row r="95" spans="1:9" hidden="1">
      <c r="A95" s="50">
        <v>90</v>
      </c>
      <c r="B95" s="5"/>
      <c r="C95" s="48"/>
      <c r="D95" s="5"/>
      <c r="E95" s="3"/>
      <c r="F95" s="46"/>
      <c r="G95" s="59"/>
      <c r="H95" s="54"/>
      <c r="I95" s="1"/>
    </row>
    <row r="96" spans="1:9" hidden="1">
      <c r="A96" s="50">
        <v>91</v>
      </c>
      <c r="B96" s="5"/>
      <c r="C96" s="48"/>
      <c r="D96" s="5"/>
      <c r="E96" s="3"/>
      <c r="F96" s="46"/>
      <c r="G96" s="59"/>
      <c r="H96" s="54"/>
      <c r="I96" s="1"/>
    </row>
    <row r="97" spans="1:9" hidden="1">
      <c r="A97" s="50">
        <v>92</v>
      </c>
      <c r="B97" s="5"/>
      <c r="C97" s="48"/>
      <c r="D97" s="5"/>
      <c r="E97" s="3"/>
      <c r="F97" s="46"/>
      <c r="G97" s="59"/>
      <c r="H97" s="54"/>
      <c r="I97" s="1"/>
    </row>
    <row r="98" spans="1:9" hidden="1">
      <c r="A98" s="50">
        <v>93</v>
      </c>
      <c r="B98" s="5"/>
      <c r="C98" s="48"/>
      <c r="D98" s="5"/>
      <c r="E98" s="3"/>
      <c r="F98" s="46"/>
      <c r="G98" s="59"/>
      <c r="H98" s="54"/>
      <c r="I98" s="1"/>
    </row>
    <row r="99" spans="1:9" hidden="1">
      <c r="A99" s="50">
        <v>94</v>
      </c>
      <c r="B99" s="5"/>
      <c r="C99" s="48"/>
      <c r="D99" s="5"/>
      <c r="E99" s="3"/>
      <c r="F99" s="46"/>
      <c r="G99" s="59"/>
      <c r="H99" s="54"/>
      <c r="I99" s="1"/>
    </row>
    <row r="100" spans="1:9" hidden="1">
      <c r="A100" s="50">
        <v>95</v>
      </c>
      <c r="B100" s="5"/>
      <c r="C100" s="48"/>
      <c r="D100" s="5"/>
      <c r="E100" s="3"/>
      <c r="F100" s="46"/>
      <c r="G100" s="59"/>
      <c r="H100" s="54"/>
      <c r="I100" s="1"/>
    </row>
    <row r="101" spans="1:9">
      <c r="F101" s="47"/>
      <c r="G101" s="60"/>
      <c r="I101" s="1"/>
    </row>
    <row r="102" spans="1:9">
      <c r="G102" s="60"/>
      <c r="I102" s="1"/>
    </row>
    <row r="103" spans="1:9">
      <c r="G103" s="60"/>
      <c r="I103" s="1"/>
    </row>
    <row r="104" spans="1:9">
      <c r="G104" s="60"/>
      <c r="I104" s="1"/>
    </row>
    <row r="105" spans="1:9">
      <c r="G105" s="60"/>
      <c r="I105" s="1"/>
    </row>
    <row r="106" spans="1:9">
      <c r="G106" s="60"/>
      <c r="I106" s="1"/>
    </row>
    <row r="107" spans="1:9">
      <c r="G107" s="60"/>
      <c r="I107" s="1"/>
    </row>
    <row r="108" spans="1:9">
      <c r="G108" s="60"/>
      <c r="I108" s="1"/>
    </row>
    <row r="109" spans="1:9">
      <c r="G109" s="60"/>
      <c r="I109" s="1"/>
    </row>
    <row r="110" spans="1:9">
      <c r="G110" s="60"/>
      <c r="I110" s="1"/>
    </row>
    <row r="111" spans="1:9">
      <c r="G111" s="60"/>
      <c r="I111" s="1"/>
    </row>
    <row r="112" spans="1:9">
      <c r="G112" s="60"/>
      <c r="I112" s="1"/>
    </row>
    <row r="113" spans="7:9">
      <c r="G113" s="60"/>
      <c r="I113" s="1"/>
    </row>
    <row r="114" spans="7:9">
      <c r="G114" s="60"/>
      <c r="I114" s="1"/>
    </row>
    <row r="115" spans="7:9">
      <c r="G115" s="60"/>
      <c r="I115" s="1"/>
    </row>
    <row r="116" spans="7:9">
      <c r="G116" s="60"/>
      <c r="I116" s="1"/>
    </row>
    <row r="117" spans="7:9">
      <c r="G117" s="60"/>
      <c r="I117" s="1"/>
    </row>
    <row r="118" spans="7:9">
      <c r="G118" s="60"/>
      <c r="I118" s="1"/>
    </row>
    <row r="119" spans="7:9">
      <c r="G119" s="60"/>
      <c r="I119" s="1"/>
    </row>
    <row r="120" spans="7:9">
      <c r="G120" s="60"/>
      <c r="I120" s="1"/>
    </row>
    <row r="121" spans="7:9">
      <c r="G121" s="60"/>
      <c r="I121" s="1"/>
    </row>
    <row r="122" spans="7:9">
      <c r="G122" s="60"/>
      <c r="I122" s="1"/>
    </row>
    <row r="123" spans="7:9">
      <c r="G123" s="60"/>
      <c r="I123" s="1"/>
    </row>
    <row r="124" spans="7:9">
      <c r="G124" s="60"/>
      <c r="I124" s="1"/>
    </row>
    <row r="125" spans="7:9">
      <c r="G125" s="60"/>
      <c r="I125" s="1"/>
    </row>
    <row r="126" spans="7:9">
      <c r="G126" s="60"/>
      <c r="I126" s="1"/>
    </row>
    <row r="127" spans="7:9">
      <c r="G127" s="60"/>
      <c r="I127" s="1"/>
    </row>
    <row r="128" spans="7:9">
      <c r="G128" s="60"/>
      <c r="I128" s="1"/>
    </row>
    <row r="129" spans="7:9">
      <c r="G129" s="60"/>
      <c r="I129" s="1"/>
    </row>
    <row r="130" spans="7:9">
      <c r="G130" s="60"/>
      <c r="I130" s="1"/>
    </row>
    <row r="131" spans="7:9">
      <c r="G131" s="60"/>
      <c r="I131" s="1"/>
    </row>
    <row r="132" spans="7:9">
      <c r="G132" s="60"/>
      <c r="I132" s="1"/>
    </row>
    <row r="133" spans="7:9">
      <c r="G133" s="60"/>
      <c r="I133" s="1"/>
    </row>
    <row r="134" spans="7:9">
      <c r="G134" s="60"/>
      <c r="I134" s="1"/>
    </row>
    <row r="135" spans="7:9">
      <c r="G135" s="60"/>
      <c r="I135" s="1"/>
    </row>
    <row r="136" spans="7:9">
      <c r="G136" s="60"/>
      <c r="I136" s="1"/>
    </row>
    <row r="137" spans="7:9">
      <c r="G137" s="60"/>
      <c r="I137" s="1"/>
    </row>
    <row r="138" spans="7:9">
      <c r="G138" s="60"/>
      <c r="I138" s="1"/>
    </row>
    <row r="139" spans="7:9">
      <c r="G139" s="60"/>
      <c r="I139" s="1"/>
    </row>
    <row r="140" spans="7:9">
      <c r="G140" s="60"/>
      <c r="I140" s="1"/>
    </row>
    <row r="141" spans="7:9">
      <c r="G141" s="60"/>
      <c r="I141" s="1"/>
    </row>
    <row r="142" spans="7:9">
      <c r="G142" s="60"/>
      <c r="I142" s="1"/>
    </row>
    <row r="143" spans="7:9">
      <c r="G143" s="60"/>
      <c r="I143" s="1"/>
    </row>
    <row r="144" spans="7:9">
      <c r="G144" s="60"/>
      <c r="I144" s="1"/>
    </row>
    <row r="145" spans="7:9">
      <c r="G145" s="60"/>
      <c r="I145" s="1"/>
    </row>
    <row r="146" spans="7:9">
      <c r="G146" s="60"/>
      <c r="I146" s="1"/>
    </row>
    <row r="147" spans="7:9">
      <c r="G147" s="60"/>
      <c r="I147" s="1"/>
    </row>
    <row r="148" spans="7:9">
      <c r="G148" s="60"/>
      <c r="I148" s="1"/>
    </row>
    <row r="149" spans="7:9">
      <c r="G149" s="60"/>
      <c r="I149" s="1"/>
    </row>
    <row r="150" spans="7:9">
      <c r="G150" s="60"/>
      <c r="I150" s="1"/>
    </row>
    <row r="151" spans="7:9">
      <c r="G151" s="60"/>
      <c r="I151" s="1"/>
    </row>
    <row r="152" spans="7:9">
      <c r="G152" s="60"/>
      <c r="I152" s="1"/>
    </row>
    <row r="153" spans="7:9">
      <c r="G153" s="60"/>
      <c r="I153" s="1"/>
    </row>
    <row r="154" spans="7:9">
      <c r="G154" s="60"/>
      <c r="I154" s="1"/>
    </row>
    <row r="155" spans="7:9">
      <c r="G155" s="60"/>
      <c r="I155" s="1"/>
    </row>
    <row r="156" spans="7:9">
      <c r="G156" s="60"/>
      <c r="I156" s="1"/>
    </row>
    <row r="157" spans="7:9">
      <c r="G157" s="60"/>
      <c r="I157" s="1"/>
    </row>
    <row r="158" spans="7:9">
      <c r="G158" s="60"/>
      <c r="I158" s="1"/>
    </row>
    <row r="159" spans="7:9">
      <c r="G159" s="60"/>
      <c r="I159" s="1"/>
    </row>
    <row r="160" spans="7:9">
      <c r="G160" s="60"/>
      <c r="I160" s="1"/>
    </row>
    <row r="161" spans="7:9">
      <c r="G161" s="60"/>
      <c r="I161" s="1"/>
    </row>
    <row r="162" spans="7:9">
      <c r="G162" s="60"/>
      <c r="I162" s="1"/>
    </row>
    <row r="163" spans="7:9">
      <c r="G163" s="60"/>
      <c r="I163" s="1"/>
    </row>
    <row r="164" spans="7:9">
      <c r="G164" s="60"/>
      <c r="I164" s="1"/>
    </row>
    <row r="165" spans="7:9">
      <c r="G165" s="60"/>
      <c r="I165" s="1"/>
    </row>
    <row r="166" spans="7:9">
      <c r="G166" s="60"/>
      <c r="I166" s="1"/>
    </row>
    <row r="167" spans="7:9">
      <c r="G167" s="60"/>
      <c r="I167" s="1"/>
    </row>
    <row r="168" spans="7:9">
      <c r="G168" s="60"/>
      <c r="I168" s="1"/>
    </row>
    <row r="169" spans="7:9">
      <c r="G169" s="60"/>
      <c r="I169" s="1"/>
    </row>
    <row r="170" spans="7:9">
      <c r="G170" s="60"/>
      <c r="I170" s="1"/>
    </row>
    <row r="171" spans="7:9">
      <c r="G171" s="60"/>
      <c r="I171" s="1"/>
    </row>
    <row r="172" spans="7:9">
      <c r="G172" s="60"/>
      <c r="I172" s="1"/>
    </row>
    <row r="173" spans="7:9">
      <c r="G173" s="60"/>
      <c r="I173" s="1"/>
    </row>
    <row r="174" spans="7:9">
      <c r="G174" s="60"/>
      <c r="I174" s="1"/>
    </row>
    <row r="175" spans="7:9">
      <c r="G175" s="60"/>
      <c r="I175" s="1"/>
    </row>
    <row r="176" spans="7:9">
      <c r="G176" s="60"/>
      <c r="I176" s="1"/>
    </row>
    <row r="177" spans="7:9">
      <c r="G177" s="47"/>
      <c r="I177" s="1"/>
    </row>
    <row r="178" spans="7:9">
      <c r="G178" s="47"/>
      <c r="I178" s="1"/>
    </row>
    <row r="179" spans="7:9">
      <c r="G179" s="47"/>
      <c r="I179" s="1"/>
    </row>
    <row r="180" spans="7:9">
      <c r="G180" s="47"/>
      <c r="I180" s="1"/>
    </row>
    <row r="181" spans="7:9">
      <c r="G181" s="47"/>
      <c r="I181" s="1"/>
    </row>
    <row r="182" spans="7:9">
      <c r="G182" s="47"/>
      <c r="I182" s="1"/>
    </row>
    <row r="183" spans="7:9">
      <c r="G183" s="47"/>
      <c r="I183" s="1"/>
    </row>
    <row r="184" spans="7:9">
      <c r="G184" s="47"/>
      <c r="I184" s="1"/>
    </row>
    <row r="185" spans="7:9">
      <c r="G185" s="47"/>
      <c r="I185" s="1"/>
    </row>
    <row r="186" spans="7:9">
      <c r="G186" s="47"/>
      <c r="I186" s="1"/>
    </row>
    <row r="187" spans="7:9">
      <c r="G187" s="47"/>
      <c r="I187" s="1"/>
    </row>
    <row r="188" spans="7:9">
      <c r="G188" s="47"/>
      <c r="I188" s="1"/>
    </row>
    <row r="189" spans="7:9">
      <c r="G189" s="47"/>
      <c r="I189" s="1"/>
    </row>
    <row r="190" spans="7:9">
      <c r="G190" s="47"/>
      <c r="I190" s="1"/>
    </row>
    <row r="191" spans="7:9">
      <c r="G191" s="47"/>
      <c r="I191" s="1"/>
    </row>
    <row r="192" spans="7:9">
      <c r="G192" s="47"/>
      <c r="I192" s="1"/>
    </row>
    <row r="193" spans="7:9">
      <c r="G193" s="47"/>
      <c r="I193" s="1"/>
    </row>
    <row r="194" spans="7:9">
      <c r="G194" s="47"/>
      <c r="I194" s="1"/>
    </row>
    <row r="195" spans="7:9">
      <c r="G195" s="47"/>
      <c r="I195" s="1"/>
    </row>
    <row r="196" spans="7:9">
      <c r="G196" s="47"/>
      <c r="I196" s="1"/>
    </row>
    <row r="197" spans="7:9">
      <c r="G197" s="47"/>
      <c r="I197" s="1"/>
    </row>
    <row r="198" spans="7:9">
      <c r="G198" s="47"/>
      <c r="I198" s="1"/>
    </row>
    <row r="199" spans="7:9">
      <c r="G199" s="47"/>
      <c r="I199" s="1"/>
    </row>
    <row r="200" spans="7:9">
      <c r="G200" s="47"/>
      <c r="I200" s="1"/>
    </row>
    <row r="201" spans="7:9">
      <c r="G201" s="47"/>
      <c r="I201" s="1"/>
    </row>
    <row r="202" spans="7:9">
      <c r="G202" s="47"/>
      <c r="I202" s="1"/>
    </row>
    <row r="203" spans="7:9">
      <c r="G203" s="47"/>
      <c r="I203" s="1"/>
    </row>
    <row r="204" spans="7:9">
      <c r="G204" s="47"/>
      <c r="I204" s="1"/>
    </row>
    <row r="205" spans="7:9">
      <c r="G205" s="47"/>
      <c r="I205" s="1"/>
    </row>
    <row r="206" spans="7:9">
      <c r="G206" s="47"/>
      <c r="I206" s="1"/>
    </row>
    <row r="207" spans="7:9">
      <c r="G207" s="47"/>
      <c r="I207" s="1"/>
    </row>
    <row r="208" spans="7:9">
      <c r="G208" s="47"/>
      <c r="I208" s="1"/>
    </row>
    <row r="209" spans="7:9">
      <c r="G209" s="47"/>
      <c r="I209" s="1"/>
    </row>
    <row r="210" spans="7:9">
      <c r="G210" s="47"/>
      <c r="I210" s="1"/>
    </row>
    <row r="211" spans="7:9">
      <c r="G211" s="47"/>
      <c r="I211" s="1"/>
    </row>
    <row r="212" spans="7:9">
      <c r="G212" s="47"/>
      <c r="I212" s="1"/>
    </row>
    <row r="213" spans="7:9">
      <c r="G213" s="47"/>
      <c r="I213" s="1"/>
    </row>
    <row r="214" spans="7:9">
      <c r="G214" s="47"/>
      <c r="I214" s="1"/>
    </row>
    <row r="215" spans="7:9">
      <c r="G215" s="47"/>
      <c r="I215" s="1"/>
    </row>
    <row r="216" spans="7:9">
      <c r="G216" s="47"/>
      <c r="I216" s="1"/>
    </row>
    <row r="217" spans="7:9">
      <c r="G217" s="47"/>
      <c r="I217" s="1"/>
    </row>
    <row r="218" spans="7:9">
      <c r="G218" s="47"/>
      <c r="I218" s="1"/>
    </row>
    <row r="219" spans="7:9">
      <c r="G219" s="47"/>
      <c r="I219" s="1"/>
    </row>
    <row r="220" spans="7:9">
      <c r="G220" s="47"/>
      <c r="I220" s="1"/>
    </row>
    <row r="221" spans="7:9">
      <c r="G221" s="47"/>
      <c r="I221" s="1"/>
    </row>
    <row r="222" spans="7:9">
      <c r="G222" s="47"/>
      <c r="I222" s="1"/>
    </row>
    <row r="223" spans="7:9">
      <c r="G223" s="47"/>
      <c r="I223" s="1"/>
    </row>
    <row r="224" spans="7:9">
      <c r="G224" s="47"/>
      <c r="I224" s="1"/>
    </row>
    <row r="225" spans="7:9">
      <c r="G225" s="47"/>
      <c r="I225" s="1"/>
    </row>
    <row r="226" spans="7:9">
      <c r="G226" s="47"/>
      <c r="I226" s="1"/>
    </row>
    <row r="227" spans="7:9">
      <c r="I227" s="1"/>
    </row>
    <row r="228" spans="7:9">
      <c r="I228" s="1"/>
    </row>
    <row r="229" spans="7:9">
      <c r="I229" s="1"/>
    </row>
    <row r="230" spans="7:9">
      <c r="I230" s="1"/>
    </row>
    <row r="231" spans="7:9">
      <c r="I231" s="1"/>
    </row>
    <row r="232" spans="7:9">
      <c r="I232" s="1"/>
    </row>
    <row r="233" spans="7:9">
      <c r="I233" s="1"/>
    </row>
    <row r="234" spans="7:9">
      <c r="I234" s="1"/>
    </row>
    <row r="235" spans="7:9">
      <c r="I235" s="1"/>
    </row>
    <row r="236" spans="7:9">
      <c r="I236" s="1"/>
    </row>
    <row r="237" spans="7:9">
      <c r="I237" s="1"/>
    </row>
    <row r="238" spans="7:9">
      <c r="I238" s="1"/>
    </row>
    <row r="239" spans="7:9">
      <c r="I239" s="1"/>
    </row>
    <row r="240" spans="7:9">
      <c r="I240" s="1"/>
    </row>
    <row r="241" spans="9:9">
      <c r="I241" s="1"/>
    </row>
    <row r="242" spans="9:9">
      <c r="I242" s="1"/>
    </row>
    <row r="243" spans="9:9">
      <c r="I243" s="1"/>
    </row>
    <row r="244" spans="9:9">
      <c r="I244" s="1"/>
    </row>
    <row r="245" spans="9:9">
      <c r="I245" s="1"/>
    </row>
    <row r="246" spans="9:9">
      <c r="I246" s="1"/>
    </row>
    <row r="247" spans="9:9">
      <c r="I247" s="1"/>
    </row>
    <row r="248" spans="9:9">
      <c r="I248" s="1"/>
    </row>
    <row r="249" spans="9:9">
      <c r="I249" s="1"/>
    </row>
    <row r="250" spans="9:9">
      <c r="I250" s="1"/>
    </row>
    <row r="251" spans="9:9">
      <c r="I251" s="1"/>
    </row>
    <row r="252" spans="9:9">
      <c r="I252" s="1"/>
    </row>
    <row r="253" spans="9:9">
      <c r="I253" s="1"/>
    </row>
    <row r="254" spans="9:9">
      <c r="I254" s="1"/>
    </row>
    <row r="255" spans="9:9">
      <c r="I255" s="1"/>
    </row>
    <row r="256" spans="9:9">
      <c r="I256" s="1"/>
    </row>
    <row r="257" spans="9:9">
      <c r="I257" s="1"/>
    </row>
    <row r="258" spans="9:9">
      <c r="I258" s="1"/>
    </row>
    <row r="259" spans="9:9">
      <c r="I259" s="1"/>
    </row>
    <row r="260" spans="9:9">
      <c r="I260" s="1"/>
    </row>
    <row r="261" spans="9:9">
      <c r="I261" s="1"/>
    </row>
    <row r="262" spans="9:9">
      <c r="I262" s="1"/>
    </row>
    <row r="263" spans="9:9">
      <c r="I263" s="1"/>
    </row>
    <row r="264" spans="9:9">
      <c r="I264" s="1"/>
    </row>
  </sheetData>
  <autoFilter ref="A5:I15"/>
  <sortState ref="B6:H16">
    <sortCondition ref="B6"/>
  </sortState>
  <mergeCells count="4">
    <mergeCell ref="A1:G1"/>
    <mergeCell ref="A2:H2"/>
    <mergeCell ref="A3:H3"/>
    <mergeCell ref="I14:I15"/>
  </mergeCells>
  <hyperlinks>
    <hyperlink ref="H10" r:id="rId1" location="89566"/>
    <hyperlink ref="H11:H12" r:id="rId2" location="89566" display="Nồi cháo Huế"/>
    <hyperlink ref="H17" r:id="rId3"/>
  </hyperlinks>
  <pageMargins left="0.25" right="0.21" top="0.35" bottom="0.74803149606299213" header="0.31496062992125984" footer="0.31496062992125984"/>
  <pageSetup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topLeftCell="A8" workbookViewId="0">
      <selection activeCell="A5" sqref="A5:J5"/>
    </sheetView>
  </sheetViews>
  <sheetFormatPr defaultRowHeight="12.75"/>
  <cols>
    <col min="1" max="1" width="4.42578125" style="20" customWidth="1"/>
    <col min="2" max="2" width="8.85546875" style="15" customWidth="1"/>
    <col min="3" max="3" width="22.5703125" style="16" customWidth="1"/>
    <col min="4" max="4" width="8.140625" style="15" hidden="1" customWidth="1"/>
    <col min="5" max="5" width="5.140625" style="16" bestFit="1" customWidth="1"/>
    <col min="6" max="6" width="15.85546875" style="17" customWidth="1"/>
    <col min="7" max="7" width="17.42578125" style="18" customWidth="1"/>
    <col min="8" max="8" width="17.28515625" style="17" customWidth="1"/>
    <col min="9" max="9" width="14.85546875" style="18" customWidth="1"/>
    <col min="10" max="10" width="16.28515625" style="16" customWidth="1"/>
    <col min="11" max="255" width="9.140625" style="16"/>
    <col min="256" max="256" width="4.42578125" style="16" customWidth="1"/>
    <col min="257" max="257" width="8.85546875" style="16" customWidth="1"/>
    <col min="258" max="258" width="22.5703125" style="16" customWidth="1"/>
    <col min="259" max="259" width="0" style="16" hidden="1" customWidth="1"/>
    <col min="260" max="260" width="5.140625" style="16" bestFit="1" customWidth="1"/>
    <col min="261" max="261" width="15.85546875" style="16" customWidth="1"/>
    <col min="262" max="262" width="17.42578125" style="16" customWidth="1"/>
    <col min="263" max="263" width="17.28515625" style="16" customWidth="1"/>
    <col min="264" max="265" width="14.85546875" style="16" customWidth="1"/>
    <col min="266" max="266" width="16.28515625" style="16" customWidth="1"/>
    <col min="267" max="511" width="9.140625" style="16"/>
    <col min="512" max="512" width="4.42578125" style="16" customWidth="1"/>
    <col min="513" max="513" width="8.85546875" style="16" customWidth="1"/>
    <col min="514" max="514" width="22.5703125" style="16" customWidth="1"/>
    <col min="515" max="515" width="0" style="16" hidden="1" customWidth="1"/>
    <col min="516" max="516" width="5.140625" style="16" bestFit="1" customWidth="1"/>
    <col min="517" max="517" width="15.85546875" style="16" customWidth="1"/>
    <col min="518" max="518" width="17.42578125" style="16" customWidth="1"/>
    <col min="519" max="519" width="17.28515625" style="16" customWidth="1"/>
    <col min="520" max="521" width="14.85546875" style="16" customWidth="1"/>
    <col min="522" max="522" width="16.28515625" style="16" customWidth="1"/>
    <col min="523" max="767" width="9.140625" style="16"/>
    <col min="768" max="768" width="4.42578125" style="16" customWidth="1"/>
    <col min="769" max="769" width="8.85546875" style="16" customWidth="1"/>
    <col min="770" max="770" width="22.5703125" style="16" customWidth="1"/>
    <col min="771" max="771" width="0" style="16" hidden="1" customWidth="1"/>
    <col min="772" max="772" width="5.140625" style="16" bestFit="1" customWidth="1"/>
    <col min="773" max="773" width="15.85546875" style="16" customWidth="1"/>
    <col min="774" max="774" width="17.42578125" style="16" customWidth="1"/>
    <col min="775" max="775" width="17.28515625" style="16" customWidth="1"/>
    <col min="776" max="777" width="14.85546875" style="16" customWidth="1"/>
    <col min="778" max="778" width="16.28515625" style="16" customWidth="1"/>
    <col min="779" max="1023" width="9.140625" style="16"/>
    <col min="1024" max="1024" width="4.42578125" style="16" customWidth="1"/>
    <col min="1025" max="1025" width="8.85546875" style="16" customWidth="1"/>
    <col min="1026" max="1026" width="22.5703125" style="16" customWidth="1"/>
    <col min="1027" max="1027" width="0" style="16" hidden="1" customWidth="1"/>
    <col min="1028" max="1028" width="5.140625" style="16" bestFit="1" customWidth="1"/>
    <col min="1029" max="1029" width="15.85546875" style="16" customWidth="1"/>
    <col min="1030" max="1030" width="17.42578125" style="16" customWidth="1"/>
    <col min="1031" max="1031" width="17.28515625" style="16" customWidth="1"/>
    <col min="1032" max="1033" width="14.85546875" style="16" customWidth="1"/>
    <col min="1034" max="1034" width="16.28515625" style="16" customWidth="1"/>
    <col min="1035" max="1279" width="9.140625" style="16"/>
    <col min="1280" max="1280" width="4.42578125" style="16" customWidth="1"/>
    <col min="1281" max="1281" width="8.85546875" style="16" customWidth="1"/>
    <col min="1282" max="1282" width="22.5703125" style="16" customWidth="1"/>
    <col min="1283" max="1283" width="0" style="16" hidden="1" customWidth="1"/>
    <col min="1284" max="1284" width="5.140625" style="16" bestFit="1" customWidth="1"/>
    <col min="1285" max="1285" width="15.85546875" style="16" customWidth="1"/>
    <col min="1286" max="1286" width="17.42578125" style="16" customWidth="1"/>
    <col min="1287" max="1287" width="17.28515625" style="16" customWidth="1"/>
    <col min="1288" max="1289" width="14.85546875" style="16" customWidth="1"/>
    <col min="1290" max="1290" width="16.28515625" style="16" customWidth="1"/>
    <col min="1291" max="1535" width="9.140625" style="16"/>
    <col min="1536" max="1536" width="4.42578125" style="16" customWidth="1"/>
    <col min="1537" max="1537" width="8.85546875" style="16" customWidth="1"/>
    <col min="1538" max="1538" width="22.5703125" style="16" customWidth="1"/>
    <col min="1539" max="1539" width="0" style="16" hidden="1" customWidth="1"/>
    <col min="1540" max="1540" width="5.140625" style="16" bestFit="1" customWidth="1"/>
    <col min="1541" max="1541" width="15.85546875" style="16" customWidth="1"/>
    <col min="1542" max="1542" width="17.42578125" style="16" customWidth="1"/>
    <col min="1543" max="1543" width="17.28515625" style="16" customWidth="1"/>
    <col min="1544" max="1545" width="14.85546875" style="16" customWidth="1"/>
    <col min="1546" max="1546" width="16.28515625" style="16" customWidth="1"/>
    <col min="1547" max="1791" width="9.140625" style="16"/>
    <col min="1792" max="1792" width="4.42578125" style="16" customWidth="1"/>
    <col min="1793" max="1793" width="8.85546875" style="16" customWidth="1"/>
    <col min="1794" max="1794" width="22.5703125" style="16" customWidth="1"/>
    <col min="1795" max="1795" width="0" style="16" hidden="1" customWidth="1"/>
    <col min="1796" max="1796" width="5.140625" style="16" bestFit="1" customWidth="1"/>
    <col min="1797" max="1797" width="15.85546875" style="16" customWidth="1"/>
    <col min="1798" max="1798" width="17.42578125" style="16" customWidth="1"/>
    <col min="1799" max="1799" width="17.28515625" style="16" customWidth="1"/>
    <col min="1800" max="1801" width="14.85546875" style="16" customWidth="1"/>
    <col min="1802" max="1802" width="16.28515625" style="16" customWidth="1"/>
    <col min="1803" max="2047" width="9.140625" style="16"/>
    <col min="2048" max="2048" width="4.42578125" style="16" customWidth="1"/>
    <col min="2049" max="2049" width="8.85546875" style="16" customWidth="1"/>
    <col min="2050" max="2050" width="22.5703125" style="16" customWidth="1"/>
    <col min="2051" max="2051" width="0" style="16" hidden="1" customWidth="1"/>
    <col min="2052" max="2052" width="5.140625" style="16" bestFit="1" customWidth="1"/>
    <col min="2053" max="2053" width="15.85546875" style="16" customWidth="1"/>
    <col min="2054" max="2054" width="17.42578125" style="16" customWidth="1"/>
    <col min="2055" max="2055" width="17.28515625" style="16" customWidth="1"/>
    <col min="2056" max="2057" width="14.85546875" style="16" customWidth="1"/>
    <col min="2058" max="2058" width="16.28515625" style="16" customWidth="1"/>
    <col min="2059" max="2303" width="9.140625" style="16"/>
    <col min="2304" max="2304" width="4.42578125" style="16" customWidth="1"/>
    <col min="2305" max="2305" width="8.85546875" style="16" customWidth="1"/>
    <col min="2306" max="2306" width="22.5703125" style="16" customWidth="1"/>
    <col min="2307" max="2307" width="0" style="16" hidden="1" customWidth="1"/>
    <col min="2308" max="2308" width="5.140625" style="16" bestFit="1" customWidth="1"/>
    <col min="2309" max="2309" width="15.85546875" style="16" customWidth="1"/>
    <col min="2310" max="2310" width="17.42578125" style="16" customWidth="1"/>
    <col min="2311" max="2311" width="17.28515625" style="16" customWidth="1"/>
    <col min="2312" max="2313" width="14.85546875" style="16" customWidth="1"/>
    <col min="2314" max="2314" width="16.28515625" style="16" customWidth="1"/>
    <col min="2315" max="2559" width="9.140625" style="16"/>
    <col min="2560" max="2560" width="4.42578125" style="16" customWidth="1"/>
    <col min="2561" max="2561" width="8.85546875" style="16" customWidth="1"/>
    <col min="2562" max="2562" width="22.5703125" style="16" customWidth="1"/>
    <col min="2563" max="2563" width="0" style="16" hidden="1" customWidth="1"/>
    <col min="2564" max="2564" width="5.140625" style="16" bestFit="1" customWidth="1"/>
    <col min="2565" max="2565" width="15.85546875" style="16" customWidth="1"/>
    <col min="2566" max="2566" width="17.42578125" style="16" customWidth="1"/>
    <col min="2567" max="2567" width="17.28515625" style="16" customWidth="1"/>
    <col min="2568" max="2569" width="14.85546875" style="16" customWidth="1"/>
    <col min="2570" max="2570" width="16.28515625" style="16" customWidth="1"/>
    <col min="2571" max="2815" width="9.140625" style="16"/>
    <col min="2816" max="2816" width="4.42578125" style="16" customWidth="1"/>
    <col min="2817" max="2817" width="8.85546875" style="16" customWidth="1"/>
    <col min="2818" max="2818" width="22.5703125" style="16" customWidth="1"/>
    <col min="2819" max="2819" width="0" style="16" hidden="1" customWidth="1"/>
    <col min="2820" max="2820" width="5.140625" style="16" bestFit="1" customWidth="1"/>
    <col min="2821" max="2821" width="15.85546875" style="16" customWidth="1"/>
    <col min="2822" max="2822" width="17.42578125" style="16" customWidth="1"/>
    <col min="2823" max="2823" width="17.28515625" style="16" customWidth="1"/>
    <col min="2824" max="2825" width="14.85546875" style="16" customWidth="1"/>
    <col min="2826" max="2826" width="16.28515625" style="16" customWidth="1"/>
    <col min="2827" max="3071" width="9.140625" style="16"/>
    <col min="3072" max="3072" width="4.42578125" style="16" customWidth="1"/>
    <col min="3073" max="3073" width="8.85546875" style="16" customWidth="1"/>
    <col min="3074" max="3074" width="22.5703125" style="16" customWidth="1"/>
    <col min="3075" max="3075" width="0" style="16" hidden="1" customWidth="1"/>
    <col min="3076" max="3076" width="5.140625" style="16" bestFit="1" customWidth="1"/>
    <col min="3077" max="3077" width="15.85546875" style="16" customWidth="1"/>
    <col min="3078" max="3078" width="17.42578125" style="16" customWidth="1"/>
    <col min="3079" max="3079" width="17.28515625" style="16" customWidth="1"/>
    <col min="3080" max="3081" width="14.85546875" style="16" customWidth="1"/>
    <col min="3082" max="3082" width="16.28515625" style="16" customWidth="1"/>
    <col min="3083" max="3327" width="9.140625" style="16"/>
    <col min="3328" max="3328" width="4.42578125" style="16" customWidth="1"/>
    <col min="3329" max="3329" width="8.85546875" style="16" customWidth="1"/>
    <col min="3330" max="3330" width="22.5703125" style="16" customWidth="1"/>
    <col min="3331" max="3331" width="0" style="16" hidden="1" customWidth="1"/>
    <col min="3332" max="3332" width="5.140625" style="16" bestFit="1" customWidth="1"/>
    <col min="3333" max="3333" width="15.85546875" style="16" customWidth="1"/>
    <col min="3334" max="3334" width="17.42578125" style="16" customWidth="1"/>
    <col min="3335" max="3335" width="17.28515625" style="16" customWidth="1"/>
    <col min="3336" max="3337" width="14.85546875" style="16" customWidth="1"/>
    <col min="3338" max="3338" width="16.28515625" style="16" customWidth="1"/>
    <col min="3339" max="3583" width="9.140625" style="16"/>
    <col min="3584" max="3584" width="4.42578125" style="16" customWidth="1"/>
    <col min="3585" max="3585" width="8.85546875" style="16" customWidth="1"/>
    <col min="3586" max="3586" width="22.5703125" style="16" customWidth="1"/>
    <col min="3587" max="3587" width="0" style="16" hidden="1" customWidth="1"/>
    <col min="3588" max="3588" width="5.140625" style="16" bestFit="1" customWidth="1"/>
    <col min="3589" max="3589" width="15.85546875" style="16" customWidth="1"/>
    <col min="3590" max="3590" width="17.42578125" style="16" customWidth="1"/>
    <col min="3591" max="3591" width="17.28515625" style="16" customWidth="1"/>
    <col min="3592" max="3593" width="14.85546875" style="16" customWidth="1"/>
    <col min="3594" max="3594" width="16.28515625" style="16" customWidth="1"/>
    <col min="3595" max="3839" width="9.140625" style="16"/>
    <col min="3840" max="3840" width="4.42578125" style="16" customWidth="1"/>
    <col min="3841" max="3841" width="8.85546875" style="16" customWidth="1"/>
    <col min="3842" max="3842" width="22.5703125" style="16" customWidth="1"/>
    <col min="3843" max="3843" width="0" style="16" hidden="1" customWidth="1"/>
    <col min="3844" max="3844" width="5.140625" style="16" bestFit="1" customWidth="1"/>
    <col min="3845" max="3845" width="15.85546875" style="16" customWidth="1"/>
    <col min="3846" max="3846" width="17.42578125" style="16" customWidth="1"/>
    <col min="3847" max="3847" width="17.28515625" style="16" customWidth="1"/>
    <col min="3848" max="3849" width="14.85546875" style="16" customWidth="1"/>
    <col min="3850" max="3850" width="16.28515625" style="16" customWidth="1"/>
    <col min="3851" max="4095" width="9.140625" style="16"/>
    <col min="4096" max="4096" width="4.42578125" style="16" customWidth="1"/>
    <col min="4097" max="4097" width="8.85546875" style="16" customWidth="1"/>
    <col min="4098" max="4098" width="22.5703125" style="16" customWidth="1"/>
    <col min="4099" max="4099" width="0" style="16" hidden="1" customWidth="1"/>
    <col min="4100" max="4100" width="5.140625" style="16" bestFit="1" customWidth="1"/>
    <col min="4101" max="4101" width="15.85546875" style="16" customWidth="1"/>
    <col min="4102" max="4102" width="17.42578125" style="16" customWidth="1"/>
    <col min="4103" max="4103" width="17.28515625" style="16" customWidth="1"/>
    <col min="4104" max="4105" width="14.85546875" style="16" customWidth="1"/>
    <col min="4106" max="4106" width="16.28515625" style="16" customWidth="1"/>
    <col min="4107" max="4351" width="9.140625" style="16"/>
    <col min="4352" max="4352" width="4.42578125" style="16" customWidth="1"/>
    <col min="4353" max="4353" width="8.85546875" style="16" customWidth="1"/>
    <col min="4354" max="4354" width="22.5703125" style="16" customWidth="1"/>
    <col min="4355" max="4355" width="0" style="16" hidden="1" customWidth="1"/>
    <col min="4356" max="4356" width="5.140625" style="16" bestFit="1" customWidth="1"/>
    <col min="4357" max="4357" width="15.85546875" style="16" customWidth="1"/>
    <col min="4358" max="4358" width="17.42578125" style="16" customWidth="1"/>
    <col min="4359" max="4359" width="17.28515625" style="16" customWidth="1"/>
    <col min="4360" max="4361" width="14.85546875" style="16" customWidth="1"/>
    <col min="4362" max="4362" width="16.28515625" style="16" customWidth="1"/>
    <col min="4363" max="4607" width="9.140625" style="16"/>
    <col min="4608" max="4608" width="4.42578125" style="16" customWidth="1"/>
    <col min="4609" max="4609" width="8.85546875" style="16" customWidth="1"/>
    <col min="4610" max="4610" width="22.5703125" style="16" customWidth="1"/>
    <col min="4611" max="4611" width="0" style="16" hidden="1" customWidth="1"/>
    <col min="4612" max="4612" width="5.140625" style="16" bestFit="1" customWidth="1"/>
    <col min="4613" max="4613" width="15.85546875" style="16" customWidth="1"/>
    <col min="4614" max="4614" width="17.42578125" style="16" customWidth="1"/>
    <col min="4615" max="4615" width="17.28515625" style="16" customWidth="1"/>
    <col min="4616" max="4617" width="14.85546875" style="16" customWidth="1"/>
    <col min="4618" max="4618" width="16.28515625" style="16" customWidth="1"/>
    <col min="4619" max="4863" width="9.140625" style="16"/>
    <col min="4864" max="4864" width="4.42578125" style="16" customWidth="1"/>
    <col min="4865" max="4865" width="8.85546875" style="16" customWidth="1"/>
    <col min="4866" max="4866" width="22.5703125" style="16" customWidth="1"/>
    <col min="4867" max="4867" width="0" style="16" hidden="1" customWidth="1"/>
    <col min="4868" max="4868" width="5.140625" style="16" bestFit="1" customWidth="1"/>
    <col min="4869" max="4869" width="15.85546875" style="16" customWidth="1"/>
    <col min="4870" max="4870" width="17.42578125" style="16" customWidth="1"/>
    <col min="4871" max="4871" width="17.28515625" style="16" customWidth="1"/>
    <col min="4872" max="4873" width="14.85546875" style="16" customWidth="1"/>
    <col min="4874" max="4874" width="16.28515625" style="16" customWidth="1"/>
    <col min="4875" max="5119" width="9.140625" style="16"/>
    <col min="5120" max="5120" width="4.42578125" style="16" customWidth="1"/>
    <col min="5121" max="5121" width="8.85546875" style="16" customWidth="1"/>
    <col min="5122" max="5122" width="22.5703125" style="16" customWidth="1"/>
    <col min="5123" max="5123" width="0" style="16" hidden="1" customWidth="1"/>
    <col min="5124" max="5124" width="5.140625" style="16" bestFit="1" customWidth="1"/>
    <col min="5125" max="5125" width="15.85546875" style="16" customWidth="1"/>
    <col min="5126" max="5126" width="17.42578125" style="16" customWidth="1"/>
    <col min="5127" max="5127" width="17.28515625" style="16" customWidth="1"/>
    <col min="5128" max="5129" width="14.85546875" style="16" customWidth="1"/>
    <col min="5130" max="5130" width="16.28515625" style="16" customWidth="1"/>
    <col min="5131" max="5375" width="9.140625" style="16"/>
    <col min="5376" max="5376" width="4.42578125" style="16" customWidth="1"/>
    <col min="5377" max="5377" width="8.85546875" style="16" customWidth="1"/>
    <col min="5378" max="5378" width="22.5703125" style="16" customWidth="1"/>
    <col min="5379" max="5379" width="0" style="16" hidden="1" customWidth="1"/>
    <col min="5380" max="5380" width="5.140625" style="16" bestFit="1" customWidth="1"/>
    <col min="5381" max="5381" width="15.85546875" style="16" customWidth="1"/>
    <col min="5382" max="5382" width="17.42578125" style="16" customWidth="1"/>
    <col min="5383" max="5383" width="17.28515625" style="16" customWidth="1"/>
    <col min="5384" max="5385" width="14.85546875" style="16" customWidth="1"/>
    <col min="5386" max="5386" width="16.28515625" style="16" customWidth="1"/>
    <col min="5387" max="5631" width="9.140625" style="16"/>
    <col min="5632" max="5632" width="4.42578125" style="16" customWidth="1"/>
    <col min="5633" max="5633" width="8.85546875" style="16" customWidth="1"/>
    <col min="5634" max="5634" width="22.5703125" style="16" customWidth="1"/>
    <col min="5635" max="5635" width="0" style="16" hidden="1" customWidth="1"/>
    <col min="5636" max="5636" width="5.140625" style="16" bestFit="1" customWidth="1"/>
    <col min="5637" max="5637" width="15.85546875" style="16" customWidth="1"/>
    <col min="5638" max="5638" width="17.42578125" style="16" customWidth="1"/>
    <col min="5639" max="5639" width="17.28515625" style="16" customWidth="1"/>
    <col min="5640" max="5641" width="14.85546875" style="16" customWidth="1"/>
    <col min="5642" max="5642" width="16.28515625" style="16" customWidth="1"/>
    <col min="5643" max="5887" width="9.140625" style="16"/>
    <col min="5888" max="5888" width="4.42578125" style="16" customWidth="1"/>
    <col min="5889" max="5889" width="8.85546875" style="16" customWidth="1"/>
    <col min="5890" max="5890" width="22.5703125" style="16" customWidth="1"/>
    <col min="5891" max="5891" width="0" style="16" hidden="1" customWidth="1"/>
    <col min="5892" max="5892" width="5.140625" style="16" bestFit="1" customWidth="1"/>
    <col min="5893" max="5893" width="15.85546875" style="16" customWidth="1"/>
    <col min="5894" max="5894" width="17.42578125" style="16" customWidth="1"/>
    <col min="5895" max="5895" width="17.28515625" style="16" customWidth="1"/>
    <col min="5896" max="5897" width="14.85546875" style="16" customWidth="1"/>
    <col min="5898" max="5898" width="16.28515625" style="16" customWidth="1"/>
    <col min="5899" max="6143" width="9.140625" style="16"/>
    <col min="6144" max="6144" width="4.42578125" style="16" customWidth="1"/>
    <col min="6145" max="6145" width="8.85546875" style="16" customWidth="1"/>
    <col min="6146" max="6146" width="22.5703125" style="16" customWidth="1"/>
    <col min="6147" max="6147" width="0" style="16" hidden="1" customWidth="1"/>
    <col min="6148" max="6148" width="5.140625" style="16" bestFit="1" customWidth="1"/>
    <col min="6149" max="6149" width="15.85546875" style="16" customWidth="1"/>
    <col min="6150" max="6150" width="17.42578125" style="16" customWidth="1"/>
    <col min="6151" max="6151" width="17.28515625" style="16" customWidth="1"/>
    <col min="6152" max="6153" width="14.85546875" style="16" customWidth="1"/>
    <col min="6154" max="6154" width="16.28515625" style="16" customWidth="1"/>
    <col min="6155" max="6399" width="9.140625" style="16"/>
    <col min="6400" max="6400" width="4.42578125" style="16" customWidth="1"/>
    <col min="6401" max="6401" width="8.85546875" style="16" customWidth="1"/>
    <col min="6402" max="6402" width="22.5703125" style="16" customWidth="1"/>
    <col min="6403" max="6403" width="0" style="16" hidden="1" customWidth="1"/>
    <col min="6404" max="6404" width="5.140625" style="16" bestFit="1" customWidth="1"/>
    <col min="6405" max="6405" width="15.85546875" style="16" customWidth="1"/>
    <col min="6406" max="6406" width="17.42578125" style="16" customWidth="1"/>
    <col min="6407" max="6407" width="17.28515625" style="16" customWidth="1"/>
    <col min="6408" max="6409" width="14.85546875" style="16" customWidth="1"/>
    <col min="6410" max="6410" width="16.28515625" style="16" customWidth="1"/>
    <col min="6411" max="6655" width="9.140625" style="16"/>
    <col min="6656" max="6656" width="4.42578125" style="16" customWidth="1"/>
    <col min="6657" max="6657" width="8.85546875" style="16" customWidth="1"/>
    <col min="6658" max="6658" width="22.5703125" style="16" customWidth="1"/>
    <col min="6659" max="6659" width="0" style="16" hidden="1" customWidth="1"/>
    <col min="6660" max="6660" width="5.140625" style="16" bestFit="1" customWidth="1"/>
    <col min="6661" max="6661" width="15.85546875" style="16" customWidth="1"/>
    <col min="6662" max="6662" width="17.42578125" style="16" customWidth="1"/>
    <col min="6663" max="6663" width="17.28515625" style="16" customWidth="1"/>
    <col min="6664" max="6665" width="14.85546875" style="16" customWidth="1"/>
    <col min="6666" max="6666" width="16.28515625" style="16" customWidth="1"/>
    <col min="6667" max="6911" width="9.140625" style="16"/>
    <col min="6912" max="6912" width="4.42578125" style="16" customWidth="1"/>
    <col min="6913" max="6913" width="8.85546875" style="16" customWidth="1"/>
    <col min="6914" max="6914" width="22.5703125" style="16" customWidth="1"/>
    <col min="6915" max="6915" width="0" style="16" hidden="1" customWidth="1"/>
    <col min="6916" max="6916" width="5.140625" style="16" bestFit="1" customWidth="1"/>
    <col min="6917" max="6917" width="15.85546875" style="16" customWidth="1"/>
    <col min="6918" max="6918" width="17.42578125" style="16" customWidth="1"/>
    <col min="6919" max="6919" width="17.28515625" style="16" customWidth="1"/>
    <col min="6920" max="6921" width="14.85546875" style="16" customWidth="1"/>
    <col min="6922" max="6922" width="16.28515625" style="16" customWidth="1"/>
    <col min="6923" max="7167" width="9.140625" style="16"/>
    <col min="7168" max="7168" width="4.42578125" style="16" customWidth="1"/>
    <col min="7169" max="7169" width="8.85546875" style="16" customWidth="1"/>
    <col min="7170" max="7170" width="22.5703125" style="16" customWidth="1"/>
    <col min="7171" max="7171" width="0" style="16" hidden="1" customWidth="1"/>
    <col min="7172" max="7172" width="5.140625" style="16" bestFit="1" customWidth="1"/>
    <col min="7173" max="7173" width="15.85546875" style="16" customWidth="1"/>
    <col min="7174" max="7174" width="17.42578125" style="16" customWidth="1"/>
    <col min="7175" max="7175" width="17.28515625" style="16" customWidth="1"/>
    <col min="7176" max="7177" width="14.85546875" style="16" customWidth="1"/>
    <col min="7178" max="7178" width="16.28515625" style="16" customWidth="1"/>
    <col min="7179" max="7423" width="9.140625" style="16"/>
    <col min="7424" max="7424" width="4.42578125" style="16" customWidth="1"/>
    <col min="7425" max="7425" width="8.85546875" style="16" customWidth="1"/>
    <col min="7426" max="7426" width="22.5703125" style="16" customWidth="1"/>
    <col min="7427" max="7427" width="0" style="16" hidden="1" customWidth="1"/>
    <col min="7428" max="7428" width="5.140625" style="16" bestFit="1" customWidth="1"/>
    <col min="7429" max="7429" width="15.85546875" style="16" customWidth="1"/>
    <col min="7430" max="7430" width="17.42578125" style="16" customWidth="1"/>
    <col min="7431" max="7431" width="17.28515625" style="16" customWidth="1"/>
    <col min="7432" max="7433" width="14.85546875" style="16" customWidth="1"/>
    <col min="7434" max="7434" width="16.28515625" style="16" customWidth="1"/>
    <col min="7435" max="7679" width="9.140625" style="16"/>
    <col min="7680" max="7680" width="4.42578125" style="16" customWidth="1"/>
    <col min="7681" max="7681" width="8.85546875" style="16" customWidth="1"/>
    <col min="7682" max="7682" width="22.5703125" style="16" customWidth="1"/>
    <col min="7683" max="7683" width="0" style="16" hidden="1" customWidth="1"/>
    <col min="7684" max="7684" width="5.140625" style="16" bestFit="1" customWidth="1"/>
    <col min="7685" max="7685" width="15.85546875" style="16" customWidth="1"/>
    <col min="7686" max="7686" width="17.42578125" style="16" customWidth="1"/>
    <col min="7687" max="7687" width="17.28515625" style="16" customWidth="1"/>
    <col min="7688" max="7689" width="14.85546875" style="16" customWidth="1"/>
    <col min="7690" max="7690" width="16.28515625" style="16" customWidth="1"/>
    <col min="7691" max="7935" width="9.140625" style="16"/>
    <col min="7936" max="7936" width="4.42578125" style="16" customWidth="1"/>
    <col min="7937" max="7937" width="8.85546875" style="16" customWidth="1"/>
    <col min="7938" max="7938" width="22.5703125" style="16" customWidth="1"/>
    <col min="7939" max="7939" width="0" style="16" hidden="1" customWidth="1"/>
    <col min="7940" max="7940" width="5.140625" style="16" bestFit="1" customWidth="1"/>
    <col min="7941" max="7941" width="15.85546875" style="16" customWidth="1"/>
    <col min="7942" max="7942" width="17.42578125" style="16" customWidth="1"/>
    <col min="7943" max="7943" width="17.28515625" style="16" customWidth="1"/>
    <col min="7944" max="7945" width="14.85546875" style="16" customWidth="1"/>
    <col min="7946" max="7946" width="16.28515625" style="16" customWidth="1"/>
    <col min="7947" max="8191" width="9.140625" style="16"/>
    <col min="8192" max="8192" width="4.42578125" style="16" customWidth="1"/>
    <col min="8193" max="8193" width="8.85546875" style="16" customWidth="1"/>
    <col min="8194" max="8194" width="22.5703125" style="16" customWidth="1"/>
    <col min="8195" max="8195" width="0" style="16" hidden="1" customWidth="1"/>
    <col min="8196" max="8196" width="5.140625" style="16" bestFit="1" customWidth="1"/>
    <col min="8197" max="8197" width="15.85546875" style="16" customWidth="1"/>
    <col min="8198" max="8198" width="17.42578125" style="16" customWidth="1"/>
    <col min="8199" max="8199" width="17.28515625" style="16" customWidth="1"/>
    <col min="8200" max="8201" width="14.85546875" style="16" customWidth="1"/>
    <col min="8202" max="8202" width="16.28515625" style="16" customWidth="1"/>
    <col min="8203" max="8447" width="9.140625" style="16"/>
    <col min="8448" max="8448" width="4.42578125" style="16" customWidth="1"/>
    <col min="8449" max="8449" width="8.85546875" style="16" customWidth="1"/>
    <col min="8450" max="8450" width="22.5703125" style="16" customWidth="1"/>
    <col min="8451" max="8451" width="0" style="16" hidden="1" customWidth="1"/>
    <col min="8452" max="8452" width="5.140625" style="16" bestFit="1" customWidth="1"/>
    <col min="8453" max="8453" width="15.85546875" style="16" customWidth="1"/>
    <col min="8454" max="8454" width="17.42578125" style="16" customWidth="1"/>
    <col min="8455" max="8455" width="17.28515625" style="16" customWidth="1"/>
    <col min="8456" max="8457" width="14.85546875" style="16" customWidth="1"/>
    <col min="8458" max="8458" width="16.28515625" style="16" customWidth="1"/>
    <col min="8459" max="8703" width="9.140625" style="16"/>
    <col min="8704" max="8704" width="4.42578125" style="16" customWidth="1"/>
    <col min="8705" max="8705" width="8.85546875" style="16" customWidth="1"/>
    <col min="8706" max="8706" width="22.5703125" style="16" customWidth="1"/>
    <col min="8707" max="8707" width="0" style="16" hidden="1" customWidth="1"/>
    <col min="8708" max="8708" width="5.140625" style="16" bestFit="1" customWidth="1"/>
    <col min="8709" max="8709" width="15.85546875" style="16" customWidth="1"/>
    <col min="8710" max="8710" width="17.42578125" style="16" customWidth="1"/>
    <col min="8711" max="8711" width="17.28515625" style="16" customWidth="1"/>
    <col min="8712" max="8713" width="14.85546875" style="16" customWidth="1"/>
    <col min="8714" max="8714" width="16.28515625" style="16" customWidth="1"/>
    <col min="8715" max="8959" width="9.140625" style="16"/>
    <col min="8960" max="8960" width="4.42578125" style="16" customWidth="1"/>
    <col min="8961" max="8961" width="8.85546875" style="16" customWidth="1"/>
    <col min="8962" max="8962" width="22.5703125" style="16" customWidth="1"/>
    <col min="8963" max="8963" width="0" style="16" hidden="1" customWidth="1"/>
    <col min="8964" max="8964" width="5.140625" style="16" bestFit="1" customWidth="1"/>
    <col min="8965" max="8965" width="15.85546875" style="16" customWidth="1"/>
    <col min="8966" max="8966" width="17.42578125" style="16" customWidth="1"/>
    <col min="8967" max="8967" width="17.28515625" style="16" customWidth="1"/>
    <col min="8968" max="8969" width="14.85546875" style="16" customWidth="1"/>
    <col min="8970" max="8970" width="16.28515625" style="16" customWidth="1"/>
    <col min="8971" max="9215" width="9.140625" style="16"/>
    <col min="9216" max="9216" width="4.42578125" style="16" customWidth="1"/>
    <col min="9217" max="9217" width="8.85546875" style="16" customWidth="1"/>
    <col min="9218" max="9218" width="22.5703125" style="16" customWidth="1"/>
    <col min="9219" max="9219" width="0" style="16" hidden="1" customWidth="1"/>
    <col min="9220" max="9220" width="5.140625" style="16" bestFit="1" customWidth="1"/>
    <col min="9221" max="9221" width="15.85546875" style="16" customWidth="1"/>
    <col min="9222" max="9222" width="17.42578125" style="16" customWidth="1"/>
    <col min="9223" max="9223" width="17.28515625" style="16" customWidth="1"/>
    <col min="9224" max="9225" width="14.85546875" style="16" customWidth="1"/>
    <col min="9226" max="9226" width="16.28515625" style="16" customWidth="1"/>
    <col min="9227" max="9471" width="9.140625" style="16"/>
    <col min="9472" max="9472" width="4.42578125" style="16" customWidth="1"/>
    <col min="9473" max="9473" width="8.85546875" style="16" customWidth="1"/>
    <col min="9474" max="9474" width="22.5703125" style="16" customWidth="1"/>
    <col min="9475" max="9475" width="0" style="16" hidden="1" customWidth="1"/>
    <col min="9476" max="9476" width="5.140625" style="16" bestFit="1" customWidth="1"/>
    <col min="9477" max="9477" width="15.85546875" style="16" customWidth="1"/>
    <col min="9478" max="9478" width="17.42578125" style="16" customWidth="1"/>
    <col min="9479" max="9479" width="17.28515625" style="16" customWidth="1"/>
    <col min="9480" max="9481" width="14.85546875" style="16" customWidth="1"/>
    <col min="9482" max="9482" width="16.28515625" style="16" customWidth="1"/>
    <col min="9483" max="9727" width="9.140625" style="16"/>
    <col min="9728" max="9728" width="4.42578125" style="16" customWidth="1"/>
    <col min="9729" max="9729" width="8.85546875" style="16" customWidth="1"/>
    <col min="9730" max="9730" width="22.5703125" style="16" customWidth="1"/>
    <col min="9731" max="9731" width="0" style="16" hidden="1" customWidth="1"/>
    <col min="9732" max="9732" width="5.140625" style="16" bestFit="1" customWidth="1"/>
    <col min="9733" max="9733" width="15.85546875" style="16" customWidth="1"/>
    <col min="9734" max="9734" width="17.42578125" style="16" customWidth="1"/>
    <col min="9735" max="9735" width="17.28515625" style="16" customWidth="1"/>
    <col min="9736" max="9737" width="14.85546875" style="16" customWidth="1"/>
    <col min="9738" max="9738" width="16.28515625" style="16" customWidth="1"/>
    <col min="9739" max="9983" width="9.140625" style="16"/>
    <col min="9984" max="9984" width="4.42578125" style="16" customWidth="1"/>
    <col min="9985" max="9985" width="8.85546875" style="16" customWidth="1"/>
    <col min="9986" max="9986" width="22.5703125" style="16" customWidth="1"/>
    <col min="9987" max="9987" width="0" style="16" hidden="1" customWidth="1"/>
    <col min="9988" max="9988" width="5.140625" style="16" bestFit="1" customWidth="1"/>
    <col min="9989" max="9989" width="15.85546875" style="16" customWidth="1"/>
    <col min="9990" max="9990" width="17.42578125" style="16" customWidth="1"/>
    <col min="9991" max="9991" width="17.28515625" style="16" customWidth="1"/>
    <col min="9992" max="9993" width="14.85546875" style="16" customWidth="1"/>
    <col min="9994" max="9994" width="16.28515625" style="16" customWidth="1"/>
    <col min="9995" max="10239" width="9.140625" style="16"/>
    <col min="10240" max="10240" width="4.42578125" style="16" customWidth="1"/>
    <col min="10241" max="10241" width="8.85546875" style="16" customWidth="1"/>
    <col min="10242" max="10242" width="22.5703125" style="16" customWidth="1"/>
    <col min="10243" max="10243" width="0" style="16" hidden="1" customWidth="1"/>
    <col min="10244" max="10244" width="5.140625" style="16" bestFit="1" customWidth="1"/>
    <col min="10245" max="10245" width="15.85546875" style="16" customWidth="1"/>
    <col min="10246" max="10246" width="17.42578125" style="16" customWidth="1"/>
    <col min="10247" max="10247" width="17.28515625" style="16" customWidth="1"/>
    <col min="10248" max="10249" width="14.85546875" style="16" customWidth="1"/>
    <col min="10250" max="10250" width="16.28515625" style="16" customWidth="1"/>
    <col min="10251" max="10495" width="9.140625" style="16"/>
    <col min="10496" max="10496" width="4.42578125" style="16" customWidth="1"/>
    <col min="10497" max="10497" width="8.85546875" style="16" customWidth="1"/>
    <col min="10498" max="10498" width="22.5703125" style="16" customWidth="1"/>
    <col min="10499" max="10499" width="0" style="16" hidden="1" customWidth="1"/>
    <col min="10500" max="10500" width="5.140625" style="16" bestFit="1" customWidth="1"/>
    <col min="10501" max="10501" width="15.85546875" style="16" customWidth="1"/>
    <col min="10502" max="10502" width="17.42578125" style="16" customWidth="1"/>
    <col min="10503" max="10503" width="17.28515625" style="16" customWidth="1"/>
    <col min="10504" max="10505" width="14.85546875" style="16" customWidth="1"/>
    <col min="10506" max="10506" width="16.28515625" style="16" customWidth="1"/>
    <col min="10507" max="10751" width="9.140625" style="16"/>
    <col min="10752" max="10752" width="4.42578125" style="16" customWidth="1"/>
    <col min="10753" max="10753" width="8.85546875" style="16" customWidth="1"/>
    <col min="10754" max="10754" width="22.5703125" style="16" customWidth="1"/>
    <col min="10755" max="10755" width="0" style="16" hidden="1" customWidth="1"/>
    <col min="10756" max="10756" width="5.140625" style="16" bestFit="1" customWidth="1"/>
    <col min="10757" max="10757" width="15.85546875" style="16" customWidth="1"/>
    <col min="10758" max="10758" width="17.42578125" style="16" customWidth="1"/>
    <col min="10759" max="10759" width="17.28515625" style="16" customWidth="1"/>
    <col min="10760" max="10761" width="14.85546875" style="16" customWidth="1"/>
    <col min="10762" max="10762" width="16.28515625" style="16" customWidth="1"/>
    <col min="10763" max="11007" width="9.140625" style="16"/>
    <col min="11008" max="11008" width="4.42578125" style="16" customWidth="1"/>
    <col min="11009" max="11009" width="8.85546875" style="16" customWidth="1"/>
    <col min="11010" max="11010" width="22.5703125" style="16" customWidth="1"/>
    <col min="11011" max="11011" width="0" style="16" hidden="1" customWidth="1"/>
    <col min="11012" max="11012" width="5.140625" style="16" bestFit="1" customWidth="1"/>
    <col min="11013" max="11013" width="15.85546875" style="16" customWidth="1"/>
    <col min="11014" max="11014" width="17.42578125" style="16" customWidth="1"/>
    <col min="11015" max="11015" width="17.28515625" style="16" customWidth="1"/>
    <col min="11016" max="11017" width="14.85546875" style="16" customWidth="1"/>
    <col min="11018" max="11018" width="16.28515625" style="16" customWidth="1"/>
    <col min="11019" max="11263" width="9.140625" style="16"/>
    <col min="11264" max="11264" width="4.42578125" style="16" customWidth="1"/>
    <col min="11265" max="11265" width="8.85546875" style="16" customWidth="1"/>
    <col min="11266" max="11266" width="22.5703125" style="16" customWidth="1"/>
    <col min="11267" max="11267" width="0" style="16" hidden="1" customWidth="1"/>
    <col min="11268" max="11268" width="5.140625" style="16" bestFit="1" customWidth="1"/>
    <col min="11269" max="11269" width="15.85546875" style="16" customWidth="1"/>
    <col min="11270" max="11270" width="17.42578125" style="16" customWidth="1"/>
    <col min="11271" max="11271" width="17.28515625" style="16" customWidth="1"/>
    <col min="11272" max="11273" width="14.85546875" style="16" customWidth="1"/>
    <col min="11274" max="11274" width="16.28515625" style="16" customWidth="1"/>
    <col min="11275" max="11519" width="9.140625" style="16"/>
    <col min="11520" max="11520" width="4.42578125" style="16" customWidth="1"/>
    <col min="11521" max="11521" width="8.85546875" style="16" customWidth="1"/>
    <col min="11522" max="11522" width="22.5703125" style="16" customWidth="1"/>
    <col min="11523" max="11523" width="0" style="16" hidden="1" customWidth="1"/>
    <col min="11524" max="11524" width="5.140625" style="16" bestFit="1" customWidth="1"/>
    <col min="11525" max="11525" width="15.85546875" style="16" customWidth="1"/>
    <col min="11526" max="11526" width="17.42578125" style="16" customWidth="1"/>
    <col min="11527" max="11527" width="17.28515625" style="16" customWidth="1"/>
    <col min="11528" max="11529" width="14.85546875" style="16" customWidth="1"/>
    <col min="11530" max="11530" width="16.28515625" style="16" customWidth="1"/>
    <col min="11531" max="11775" width="9.140625" style="16"/>
    <col min="11776" max="11776" width="4.42578125" style="16" customWidth="1"/>
    <col min="11777" max="11777" width="8.85546875" style="16" customWidth="1"/>
    <col min="11778" max="11778" width="22.5703125" style="16" customWidth="1"/>
    <col min="11779" max="11779" width="0" style="16" hidden="1" customWidth="1"/>
    <col min="11780" max="11780" width="5.140625" style="16" bestFit="1" customWidth="1"/>
    <col min="11781" max="11781" width="15.85546875" style="16" customWidth="1"/>
    <col min="11782" max="11782" width="17.42578125" style="16" customWidth="1"/>
    <col min="11783" max="11783" width="17.28515625" style="16" customWidth="1"/>
    <col min="11784" max="11785" width="14.85546875" style="16" customWidth="1"/>
    <col min="11786" max="11786" width="16.28515625" style="16" customWidth="1"/>
    <col min="11787" max="12031" width="9.140625" style="16"/>
    <col min="12032" max="12032" width="4.42578125" style="16" customWidth="1"/>
    <col min="12033" max="12033" width="8.85546875" style="16" customWidth="1"/>
    <col min="12034" max="12034" width="22.5703125" style="16" customWidth="1"/>
    <col min="12035" max="12035" width="0" style="16" hidden="1" customWidth="1"/>
    <col min="12036" max="12036" width="5.140625" style="16" bestFit="1" customWidth="1"/>
    <col min="12037" max="12037" width="15.85546875" style="16" customWidth="1"/>
    <col min="12038" max="12038" width="17.42578125" style="16" customWidth="1"/>
    <col min="12039" max="12039" width="17.28515625" style="16" customWidth="1"/>
    <col min="12040" max="12041" width="14.85546875" style="16" customWidth="1"/>
    <col min="12042" max="12042" width="16.28515625" style="16" customWidth="1"/>
    <col min="12043" max="12287" width="9.140625" style="16"/>
    <col min="12288" max="12288" width="4.42578125" style="16" customWidth="1"/>
    <col min="12289" max="12289" width="8.85546875" style="16" customWidth="1"/>
    <col min="12290" max="12290" width="22.5703125" style="16" customWidth="1"/>
    <col min="12291" max="12291" width="0" style="16" hidden="1" customWidth="1"/>
    <col min="12292" max="12292" width="5.140625" style="16" bestFit="1" customWidth="1"/>
    <col min="12293" max="12293" width="15.85546875" style="16" customWidth="1"/>
    <col min="12294" max="12294" width="17.42578125" style="16" customWidth="1"/>
    <col min="12295" max="12295" width="17.28515625" style="16" customWidth="1"/>
    <col min="12296" max="12297" width="14.85546875" style="16" customWidth="1"/>
    <col min="12298" max="12298" width="16.28515625" style="16" customWidth="1"/>
    <col min="12299" max="12543" width="9.140625" style="16"/>
    <col min="12544" max="12544" width="4.42578125" style="16" customWidth="1"/>
    <col min="12545" max="12545" width="8.85546875" style="16" customWidth="1"/>
    <col min="12546" max="12546" width="22.5703125" style="16" customWidth="1"/>
    <col min="12547" max="12547" width="0" style="16" hidden="1" customWidth="1"/>
    <col min="12548" max="12548" width="5.140625" style="16" bestFit="1" customWidth="1"/>
    <col min="12549" max="12549" width="15.85546875" style="16" customWidth="1"/>
    <col min="12550" max="12550" width="17.42578125" style="16" customWidth="1"/>
    <col min="12551" max="12551" width="17.28515625" style="16" customWidth="1"/>
    <col min="12552" max="12553" width="14.85546875" style="16" customWidth="1"/>
    <col min="12554" max="12554" width="16.28515625" style="16" customWidth="1"/>
    <col min="12555" max="12799" width="9.140625" style="16"/>
    <col min="12800" max="12800" width="4.42578125" style="16" customWidth="1"/>
    <col min="12801" max="12801" width="8.85546875" style="16" customWidth="1"/>
    <col min="12802" max="12802" width="22.5703125" style="16" customWidth="1"/>
    <col min="12803" max="12803" width="0" style="16" hidden="1" customWidth="1"/>
    <col min="12804" max="12804" width="5.140625" style="16" bestFit="1" customWidth="1"/>
    <col min="12805" max="12805" width="15.85546875" style="16" customWidth="1"/>
    <col min="12806" max="12806" width="17.42578125" style="16" customWidth="1"/>
    <col min="12807" max="12807" width="17.28515625" style="16" customWidth="1"/>
    <col min="12808" max="12809" width="14.85546875" style="16" customWidth="1"/>
    <col min="12810" max="12810" width="16.28515625" style="16" customWidth="1"/>
    <col min="12811" max="13055" width="9.140625" style="16"/>
    <col min="13056" max="13056" width="4.42578125" style="16" customWidth="1"/>
    <col min="13057" max="13057" width="8.85546875" style="16" customWidth="1"/>
    <col min="13058" max="13058" width="22.5703125" style="16" customWidth="1"/>
    <col min="13059" max="13059" width="0" style="16" hidden="1" customWidth="1"/>
    <col min="13060" max="13060" width="5.140625" style="16" bestFit="1" customWidth="1"/>
    <col min="13061" max="13061" width="15.85546875" style="16" customWidth="1"/>
    <col min="13062" max="13062" width="17.42578125" style="16" customWidth="1"/>
    <col min="13063" max="13063" width="17.28515625" style="16" customWidth="1"/>
    <col min="13064" max="13065" width="14.85546875" style="16" customWidth="1"/>
    <col min="13066" max="13066" width="16.28515625" style="16" customWidth="1"/>
    <col min="13067" max="13311" width="9.140625" style="16"/>
    <col min="13312" max="13312" width="4.42578125" style="16" customWidth="1"/>
    <col min="13313" max="13313" width="8.85546875" style="16" customWidth="1"/>
    <col min="13314" max="13314" width="22.5703125" style="16" customWidth="1"/>
    <col min="13315" max="13315" width="0" style="16" hidden="1" customWidth="1"/>
    <col min="13316" max="13316" width="5.140625" style="16" bestFit="1" customWidth="1"/>
    <col min="13317" max="13317" width="15.85546875" style="16" customWidth="1"/>
    <col min="13318" max="13318" width="17.42578125" style="16" customWidth="1"/>
    <col min="13319" max="13319" width="17.28515625" style="16" customWidth="1"/>
    <col min="13320" max="13321" width="14.85546875" style="16" customWidth="1"/>
    <col min="13322" max="13322" width="16.28515625" style="16" customWidth="1"/>
    <col min="13323" max="13567" width="9.140625" style="16"/>
    <col min="13568" max="13568" width="4.42578125" style="16" customWidth="1"/>
    <col min="13569" max="13569" width="8.85546875" style="16" customWidth="1"/>
    <col min="13570" max="13570" width="22.5703125" style="16" customWidth="1"/>
    <col min="13571" max="13571" width="0" style="16" hidden="1" customWidth="1"/>
    <col min="13572" max="13572" width="5.140625" style="16" bestFit="1" customWidth="1"/>
    <col min="13573" max="13573" width="15.85546875" style="16" customWidth="1"/>
    <col min="13574" max="13574" width="17.42578125" style="16" customWidth="1"/>
    <col min="13575" max="13575" width="17.28515625" style="16" customWidth="1"/>
    <col min="13576" max="13577" width="14.85546875" style="16" customWidth="1"/>
    <col min="13578" max="13578" width="16.28515625" style="16" customWidth="1"/>
    <col min="13579" max="13823" width="9.140625" style="16"/>
    <col min="13824" max="13824" width="4.42578125" style="16" customWidth="1"/>
    <col min="13825" max="13825" width="8.85546875" style="16" customWidth="1"/>
    <col min="13826" max="13826" width="22.5703125" style="16" customWidth="1"/>
    <col min="13827" max="13827" width="0" style="16" hidden="1" customWidth="1"/>
    <col min="13828" max="13828" width="5.140625" style="16" bestFit="1" customWidth="1"/>
    <col min="13829" max="13829" width="15.85546875" style="16" customWidth="1"/>
    <col min="13830" max="13830" width="17.42578125" style="16" customWidth="1"/>
    <col min="13831" max="13831" width="17.28515625" style="16" customWidth="1"/>
    <col min="13832" max="13833" width="14.85546875" style="16" customWidth="1"/>
    <col min="13834" max="13834" width="16.28515625" style="16" customWidth="1"/>
    <col min="13835" max="14079" width="9.140625" style="16"/>
    <col min="14080" max="14080" width="4.42578125" style="16" customWidth="1"/>
    <col min="14081" max="14081" width="8.85546875" style="16" customWidth="1"/>
    <col min="14082" max="14082" width="22.5703125" style="16" customWidth="1"/>
    <col min="14083" max="14083" width="0" style="16" hidden="1" customWidth="1"/>
    <col min="14084" max="14084" width="5.140625" style="16" bestFit="1" customWidth="1"/>
    <col min="14085" max="14085" width="15.85546875" style="16" customWidth="1"/>
    <col min="14086" max="14086" width="17.42578125" style="16" customWidth="1"/>
    <col min="14087" max="14087" width="17.28515625" style="16" customWidth="1"/>
    <col min="14088" max="14089" width="14.85546875" style="16" customWidth="1"/>
    <col min="14090" max="14090" width="16.28515625" style="16" customWidth="1"/>
    <col min="14091" max="14335" width="9.140625" style="16"/>
    <col min="14336" max="14336" width="4.42578125" style="16" customWidth="1"/>
    <col min="14337" max="14337" width="8.85546875" style="16" customWidth="1"/>
    <col min="14338" max="14338" width="22.5703125" style="16" customWidth="1"/>
    <col min="14339" max="14339" width="0" style="16" hidden="1" customWidth="1"/>
    <col min="14340" max="14340" width="5.140625" style="16" bestFit="1" customWidth="1"/>
    <col min="14341" max="14341" width="15.85546875" style="16" customWidth="1"/>
    <col min="14342" max="14342" width="17.42578125" style="16" customWidth="1"/>
    <col min="14343" max="14343" width="17.28515625" style="16" customWidth="1"/>
    <col min="14344" max="14345" width="14.85546875" style="16" customWidth="1"/>
    <col min="14346" max="14346" width="16.28515625" style="16" customWidth="1"/>
    <col min="14347" max="14591" width="9.140625" style="16"/>
    <col min="14592" max="14592" width="4.42578125" style="16" customWidth="1"/>
    <col min="14593" max="14593" width="8.85546875" style="16" customWidth="1"/>
    <col min="14594" max="14594" width="22.5703125" style="16" customWidth="1"/>
    <col min="14595" max="14595" width="0" style="16" hidden="1" customWidth="1"/>
    <col min="14596" max="14596" width="5.140625" style="16" bestFit="1" customWidth="1"/>
    <col min="14597" max="14597" width="15.85546875" style="16" customWidth="1"/>
    <col min="14598" max="14598" width="17.42578125" style="16" customWidth="1"/>
    <col min="14599" max="14599" width="17.28515625" style="16" customWidth="1"/>
    <col min="14600" max="14601" width="14.85546875" style="16" customWidth="1"/>
    <col min="14602" max="14602" width="16.28515625" style="16" customWidth="1"/>
    <col min="14603" max="14847" width="9.140625" style="16"/>
    <col min="14848" max="14848" width="4.42578125" style="16" customWidth="1"/>
    <col min="14849" max="14849" width="8.85546875" style="16" customWidth="1"/>
    <col min="14850" max="14850" width="22.5703125" style="16" customWidth="1"/>
    <col min="14851" max="14851" width="0" style="16" hidden="1" customWidth="1"/>
    <col min="14852" max="14852" width="5.140625" style="16" bestFit="1" customWidth="1"/>
    <col min="14853" max="14853" width="15.85546875" style="16" customWidth="1"/>
    <col min="14854" max="14854" width="17.42578125" style="16" customWidth="1"/>
    <col min="14855" max="14855" width="17.28515625" style="16" customWidth="1"/>
    <col min="14856" max="14857" width="14.85546875" style="16" customWidth="1"/>
    <col min="14858" max="14858" width="16.28515625" style="16" customWidth="1"/>
    <col min="14859" max="15103" width="9.140625" style="16"/>
    <col min="15104" max="15104" width="4.42578125" style="16" customWidth="1"/>
    <col min="15105" max="15105" width="8.85546875" style="16" customWidth="1"/>
    <col min="15106" max="15106" width="22.5703125" style="16" customWidth="1"/>
    <col min="15107" max="15107" width="0" style="16" hidden="1" customWidth="1"/>
    <col min="15108" max="15108" width="5.140625" style="16" bestFit="1" customWidth="1"/>
    <col min="15109" max="15109" width="15.85546875" style="16" customWidth="1"/>
    <col min="15110" max="15110" width="17.42578125" style="16" customWidth="1"/>
    <col min="15111" max="15111" width="17.28515625" style="16" customWidth="1"/>
    <col min="15112" max="15113" width="14.85546875" style="16" customWidth="1"/>
    <col min="15114" max="15114" width="16.28515625" style="16" customWidth="1"/>
    <col min="15115" max="15359" width="9.140625" style="16"/>
    <col min="15360" max="15360" width="4.42578125" style="16" customWidth="1"/>
    <col min="15361" max="15361" width="8.85546875" style="16" customWidth="1"/>
    <col min="15362" max="15362" width="22.5703125" style="16" customWidth="1"/>
    <col min="15363" max="15363" width="0" style="16" hidden="1" customWidth="1"/>
    <col min="15364" max="15364" width="5.140625" style="16" bestFit="1" customWidth="1"/>
    <col min="15365" max="15365" width="15.85546875" style="16" customWidth="1"/>
    <col min="15366" max="15366" width="17.42578125" style="16" customWidth="1"/>
    <col min="15367" max="15367" width="17.28515625" style="16" customWidth="1"/>
    <col min="15368" max="15369" width="14.85546875" style="16" customWidth="1"/>
    <col min="15370" max="15370" width="16.28515625" style="16" customWidth="1"/>
    <col min="15371" max="15615" width="9.140625" style="16"/>
    <col min="15616" max="15616" width="4.42578125" style="16" customWidth="1"/>
    <col min="15617" max="15617" width="8.85546875" style="16" customWidth="1"/>
    <col min="15618" max="15618" width="22.5703125" style="16" customWidth="1"/>
    <col min="15619" max="15619" width="0" style="16" hidden="1" customWidth="1"/>
    <col min="15620" max="15620" width="5.140625" style="16" bestFit="1" customWidth="1"/>
    <col min="15621" max="15621" width="15.85546875" style="16" customWidth="1"/>
    <col min="15622" max="15622" width="17.42578125" style="16" customWidth="1"/>
    <col min="15623" max="15623" width="17.28515625" style="16" customWidth="1"/>
    <col min="15624" max="15625" width="14.85546875" style="16" customWidth="1"/>
    <col min="15626" max="15626" width="16.28515625" style="16" customWidth="1"/>
    <col min="15627" max="15871" width="9.140625" style="16"/>
    <col min="15872" max="15872" width="4.42578125" style="16" customWidth="1"/>
    <col min="15873" max="15873" width="8.85546875" style="16" customWidth="1"/>
    <col min="15874" max="15874" width="22.5703125" style="16" customWidth="1"/>
    <col min="15875" max="15875" width="0" style="16" hidden="1" customWidth="1"/>
    <col min="15876" max="15876" width="5.140625" style="16" bestFit="1" customWidth="1"/>
    <col min="15877" max="15877" width="15.85546875" style="16" customWidth="1"/>
    <col min="15878" max="15878" width="17.42578125" style="16" customWidth="1"/>
    <col min="15879" max="15879" width="17.28515625" style="16" customWidth="1"/>
    <col min="15880" max="15881" width="14.85546875" style="16" customWidth="1"/>
    <col min="15882" max="15882" width="16.28515625" style="16" customWidth="1"/>
    <col min="15883" max="16127" width="9.140625" style="16"/>
    <col min="16128" max="16128" width="4.42578125" style="16" customWidth="1"/>
    <col min="16129" max="16129" width="8.85546875" style="16" customWidth="1"/>
    <col min="16130" max="16130" width="22.5703125" style="16" customWidth="1"/>
    <col min="16131" max="16131" width="0" style="16" hidden="1" customWidth="1"/>
    <col min="16132" max="16132" width="5.140625" style="16" bestFit="1" customWidth="1"/>
    <col min="16133" max="16133" width="15.85546875" style="16" customWidth="1"/>
    <col min="16134" max="16134" width="17.42578125" style="16" customWidth="1"/>
    <col min="16135" max="16135" width="17.28515625" style="16" customWidth="1"/>
    <col min="16136" max="16137" width="14.85546875" style="16" customWidth="1"/>
    <col min="16138" max="16138" width="16.28515625" style="16" customWidth="1"/>
    <col min="16139" max="16384" width="9.140625" style="16"/>
  </cols>
  <sheetData>
    <row r="1" spans="1:12" ht="19.5" customHeight="1">
      <c r="A1" s="73" t="s">
        <v>68</v>
      </c>
      <c r="B1" s="73"/>
      <c r="C1" s="73"/>
    </row>
    <row r="2" spans="1:12" ht="19.5" customHeight="1">
      <c r="A2" s="19"/>
      <c r="B2" s="19"/>
      <c r="C2" s="19"/>
    </row>
    <row r="3" spans="1:12" ht="12.75" customHeight="1"/>
    <row r="4" spans="1:12" ht="29.25" customHeight="1">
      <c r="A4" s="74" t="s">
        <v>28</v>
      </c>
      <c r="B4" s="74"/>
      <c r="C4" s="74"/>
      <c r="D4" s="74"/>
      <c r="E4" s="74"/>
      <c r="F4" s="74"/>
      <c r="G4" s="74"/>
      <c r="H4" s="74"/>
      <c r="I4" s="74"/>
      <c r="J4" s="74"/>
    </row>
    <row r="5" spans="1:12" ht="19.5" customHeight="1">
      <c r="A5" s="80" t="s">
        <v>67</v>
      </c>
      <c r="B5" s="80"/>
      <c r="C5" s="80"/>
      <c r="D5" s="80"/>
      <c r="E5" s="80"/>
      <c r="F5" s="80"/>
      <c r="G5" s="80"/>
      <c r="H5" s="80"/>
      <c r="I5" s="80"/>
      <c r="J5" s="80"/>
    </row>
    <row r="6" spans="1:12" ht="19.5" customHeight="1">
      <c r="A6" s="21"/>
      <c r="B6" s="21"/>
      <c r="C6" s="21"/>
      <c r="D6" s="21"/>
      <c r="E6" s="21"/>
      <c r="F6" s="21"/>
      <c r="G6" s="22"/>
      <c r="H6" s="21"/>
      <c r="I6" s="23"/>
      <c r="J6" s="21"/>
    </row>
    <row r="7" spans="1:12" ht="19.5" customHeight="1">
      <c r="A7" s="6" t="s">
        <v>29</v>
      </c>
      <c r="B7" s="6"/>
      <c r="C7" s="6"/>
      <c r="D7" s="7" t="s">
        <v>30</v>
      </c>
      <c r="E7" s="6"/>
      <c r="F7" s="6"/>
      <c r="G7" s="8"/>
      <c r="H7" s="6"/>
      <c r="I7" s="8"/>
    </row>
    <row r="8" spans="1:12" s="24" customFormat="1" ht="19.5" customHeight="1">
      <c r="A8" s="75" t="s">
        <v>31</v>
      </c>
      <c r="B8" s="75" t="s">
        <v>32</v>
      </c>
      <c r="C8" s="77" t="s">
        <v>33</v>
      </c>
      <c r="D8" s="75" t="s">
        <v>34</v>
      </c>
      <c r="E8" s="75" t="s">
        <v>35</v>
      </c>
      <c r="F8" s="75" t="s">
        <v>36</v>
      </c>
      <c r="G8" s="78" t="s">
        <v>37</v>
      </c>
      <c r="H8" s="75" t="s">
        <v>38</v>
      </c>
      <c r="I8" s="78" t="s">
        <v>39</v>
      </c>
      <c r="J8" s="81" t="s">
        <v>40</v>
      </c>
    </row>
    <row r="9" spans="1:12" s="24" customFormat="1" ht="19.5" customHeight="1">
      <c r="A9" s="76"/>
      <c r="B9" s="76"/>
      <c r="C9" s="76"/>
      <c r="D9" s="76"/>
      <c r="E9" s="76"/>
      <c r="F9" s="76"/>
      <c r="G9" s="79"/>
      <c r="H9" s="76"/>
      <c r="I9" s="79"/>
      <c r="J9" s="81"/>
    </row>
    <row r="10" spans="1:12" s="31" customFormat="1" ht="19.5" customHeight="1">
      <c r="A10" s="25">
        <v>1</v>
      </c>
      <c r="B10" s="26" t="s">
        <v>44</v>
      </c>
      <c r="C10" s="26" t="s">
        <v>1</v>
      </c>
      <c r="D10" s="9" t="e">
        <f>VLOOKUP('[1]Tổng hợp'!B10,'[1]Nguyên vật liệu'!$A$5:$F$21,2,0)</f>
        <v>#N/A</v>
      </c>
      <c r="E10" s="26" t="s">
        <v>2</v>
      </c>
      <c r="F10" s="27">
        <v>0</v>
      </c>
      <c r="G10" s="28">
        <f>SUMIF('Nhật kí Xuất - Nhập kho'!$C$6:$C$100,"Gạo",'Nhật kí Xuất - Nhập kho'!$F$6:$F$100)</f>
        <v>200</v>
      </c>
      <c r="H10" s="28">
        <f>SUMIF('Nhật kí Xuất - Nhập kho'!$C$6:$C$100,"Gạo",'Nhật kí Xuất - Nhập kho'!$G$6:$G$100)</f>
        <v>35</v>
      </c>
      <c r="I10" s="29">
        <f>F10+G10-H10</f>
        <v>165</v>
      </c>
      <c r="J10" s="30"/>
      <c r="L10" s="56"/>
    </row>
    <row r="11" spans="1:12" s="31" customFormat="1" ht="19.5" customHeight="1">
      <c r="A11" s="25">
        <v>2</v>
      </c>
      <c r="B11" s="26" t="s">
        <v>45</v>
      </c>
      <c r="C11" s="26" t="s">
        <v>3</v>
      </c>
      <c r="D11" s="10"/>
      <c r="E11" s="26" t="s">
        <v>4</v>
      </c>
      <c r="F11" s="27">
        <v>0</v>
      </c>
      <c r="G11" s="28">
        <f>SUMIF('Nhật kí Xuất - Nhập kho'!$C$6:$C$100,"Dầu ăn",'Nhật kí Xuất - Nhập kho'!$F$6:$F$100)</f>
        <v>10</v>
      </c>
      <c r="H11" s="28">
        <f>SUMIF('Nhật kí Xuất - Nhập kho'!$C$6:$C$100,"Dầu ăn",'Nhật kí Xuất - Nhập kho'!$G$6:$G$100)</f>
        <v>2.5</v>
      </c>
      <c r="I11" s="29">
        <f t="shared" ref="I11:I27" si="0">F11+G11-H11</f>
        <v>7.5</v>
      </c>
      <c r="J11" s="32"/>
      <c r="L11" s="56"/>
    </row>
    <row r="12" spans="1:12" s="31" customFormat="1" ht="19.5" customHeight="1">
      <c r="A12" s="25">
        <v>3</v>
      </c>
      <c r="B12" s="26" t="s">
        <v>46</v>
      </c>
      <c r="C12" s="26" t="s">
        <v>0</v>
      </c>
      <c r="D12" s="11"/>
      <c r="E12" s="26" t="s">
        <v>4</v>
      </c>
      <c r="F12" s="27">
        <v>0</v>
      </c>
      <c r="G12" s="28">
        <f>SUMIF('Nhật kí Xuất - Nhập kho'!$C$6:$C$100,"Nước mắm",'Nhật kí Xuất - Nhập kho'!$F$6:$F$100)</f>
        <v>0</v>
      </c>
      <c r="H12" s="28">
        <f>SUMIF('Nhật kí Xuất - Nhập kho'!$C$6:$C$100,"Nước mắm",'Nhật kí Xuất - Nhập kho'!$G$6:$G$100)</f>
        <v>0</v>
      </c>
      <c r="I12" s="29">
        <f t="shared" si="0"/>
        <v>0</v>
      </c>
      <c r="J12" s="32"/>
      <c r="L12" s="56"/>
    </row>
    <row r="13" spans="1:12" s="31" customFormat="1" ht="19.5" customHeight="1">
      <c r="A13" s="25">
        <v>4</v>
      </c>
      <c r="B13" s="26" t="s">
        <v>47</v>
      </c>
      <c r="C13" s="26" t="s">
        <v>5</v>
      </c>
      <c r="D13" s="10"/>
      <c r="E13" s="26" t="s">
        <v>6</v>
      </c>
      <c r="F13" s="27">
        <v>0</v>
      </c>
      <c r="G13" s="28">
        <f>SUMIF('Nhật kí Xuất - Nhập kho'!$C$6:$C$100,"Nước tương",'Nhật kí Xuất - Nhập kho'!$F$6:$F$100)</f>
        <v>0</v>
      </c>
      <c r="H13" s="28">
        <f>SUMIF('Nhật kí Xuất - Nhập kho'!$C$6:$C$100,"Nước tương",'Nhật kí Xuất - Nhập kho'!$G$6:$G$100)</f>
        <v>0</v>
      </c>
      <c r="I13" s="29">
        <f t="shared" si="0"/>
        <v>0</v>
      </c>
      <c r="J13" s="32"/>
      <c r="L13" s="56"/>
    </row>
    <row r="14" spans="1:12" s="31" customFormat="1" ht="19.5" customHeight="1">
      <c r="A14" s="25">
        <v>5</v>
      </c>
      <c r="B14" s="26" t="s">
        <v>48</v>
      </c>
      <c r="C14" s="26" t="s">
        <v>7</v>
      </c>
      <c r="D14" s="10"/>
      <c r="E14" s="26" t="s">
        <v>2</v>
      </c>
      <c r="F14" s="27">
        <v>0</v>
      </c>
      <c r="G14" s="28">
        <f>SUMIF('Nhật kí Xuất - Nhập kho'!$C$6:$C$100,"Bột canh",'Nhật kí Xuất - Nhập kho'!$F$6:$F$100)</f>
        <v>40</v>
      </c>
      <c r="H14" s="28">
        <f>SUMIF('Nhật kí Xuất - Nhập kho'!$C$6:$C$100,"Bột canh",'Nhật kí Xuất - Nhập kho'!$G$6:$G$100)</f>
        <v>0.5</v>
      </c>
      <c r="I14" s="29">
        <f t="shared" si="0"/>
        <v>39.5</v>
      </c>
      <c r="J14" s="32"/>
    </row>
    <row r="15" spans="1:12" s="31" customFormat="1" ht="19.5" customHeight="1">
      <c r="A15" s="25">
        <v>6</v>
      </c>
      <c r="B15" s="26" t="s">
        <v>49</v>
      </c>
      <c r="C15" s="26" t="s">
        <v>8</v>
      </c>
      <c r="D15" s="33"/>
      <c r="E15" s="26" t="s">
        <v>2</v>
      </c>
      <c r="F15" s="27">
        <v>0</v>
      </c>
      <c r="G15" s="28">
        <f>SUMIF('Nhật kí Xuất - Nhập kho'!$C$6:$C$100,"Hạt nêm",'Nhật kí Xuất - Nhập kho'!$F$6:$F$100)</f>
        <v>0</v>
      </c>
      <c r="H15" s="28">
        <f>SUMIF('Nhật kí Xuất - Nhập kho'!$C$6:$C$100,"Hạt nêm",'Nhật kí Xuất - Nhập kho'!$G$6:$G$100)</f>
        <v>0</v>
      </c>
      <c r="I15" s="29">
        <f t="shared" si="0"/>
        <v>0</v>
      </c>
      <c r="J15" s="57"/>
      <c r="L15" s="56"/>
    </row>
    <row r="16" spans="1:12" s="31" customFormat="1" ht="19.5" customHeight="1">
      <c r="A16" s="25">
        <v>7</v>
      </c>
      <c r="B16" s="26" t="s">
        <v>50</v>
      </c>
      <c r="C16" s="26" t="s">
        <v>9</v>
      </c>
      <c r="D16" s="33"/>
      <c r="E16" s="26" t="s">
        <v>2</v>
      </c>
      <c r="F16" s="27">
        <v>0</v>
      </c>
      <c r="G16" s="28">
        <f>SUMIF('Nhật kí Xuất - Nhập kho'!$C$6:$C$100,"Bột ngọt",'Nhật kí Xuất - Nhập kho'!$F$6:$F$100)</f>
        <v>27.240000000000002</v>
      </c>
      <c r="H16" s="28">
        <f>SUMIF('Nhật kí Xuất - Nhập kho'!$C$6:$C$100,"Bột ngọt",'Nhật kí Xuất - Nhập kho'!$G$6:$G$100)</f>
        <v>1.8160000000000001</v>
      </c>
      <c r="I16" s="29">
        <f t="shared" si="0"/>
        <v>25.424000000000003</v>
      </c>
      <c r="J16" s="32"/>
      <c r="L16" s="56"/>
    </row>
    <row r="17" spans="1:14" s="31" customFormat="1" ht="19.5" customHeight="1">
      <c r="A17" s="25">
        <v>8</v>
      </c>
      <c r="B17" s="26" t="s">
        <v>51</v>
      </c>
      <c r="C17" s="26" t="s">
        <v>10</v>
      </c>
      <c r="D17" s="33"/>
      <c r="E17" s="26" t="s">
        <v>2</v>
      </c>
      <c r="F17" s="27">
        <v>0</v>
      </c>
      <c r="G17" s="28">
        <f>SUMIF('Nhật kí Xuất - Nhập kho'!$C$6:$C$100,"Muối",'Nhật kí Xuất - Nhập kho'!$F$6:$F$100)</f>
        <v>0</v>
      </c>
      <c r="H17" s="28">
        <f>SUMIF('Nhật kí Xuất - Nhập kho'!$C$6:$C$100,"Muối",'Nhật kí Xuất - Nhập kho'!$G$6:$G$100)</f>
        <v>0</v>
      </c>
      <c r="I17" s="29">
        <f t="shared" si="0"/>
        <v>0</v>
      </c>
      <c r="J17" s="57"/>
      <c r="L17" s="56"/>
      <c r="N17" s="56"/>
    </row>
    <row r="18" spans="1:14" s="31" customFormat="1" ht="19.5" customHeight="1">
      <c r="A18" s="25">
        <v>9</v>
      </c>
      <c r="B18" s="26" t="s">
        <v>52</v>
      </c>
      <c r="C18" s="26" t="s">
        <v>11</v>
      </c>
      <c r="D18" s="10"/>
      <c r="E18" s="26" t="s">
        <v>2</v>
      </c>
      <c r="F18" s="27">
        <v>0</v>
      </c>
      <c r="G18" s="28">
        <f>SUMIF('Nhật kí Xuất - Nhập kho'!$C$6:$C$100,"Đường",'Nhật kí Xuất - Nhập kho'!$F$6:$F$100)</f>
        <v>24</v>
      </c>
      <c r="H18" s="28">
        <f>SUMIF('Nhật kí Xuất - Nhập kho'!$C$6:$C$100,"Đường",'Nhật kí Xuất - Nhập kho'!$G$6:$G$100)</f>
        <v>1</v>
      </c>
      <c r="I18" s="29">
        <f t="shared" si="0"/>
        <v>23</v>
      </c>
      <c r="J18" s="57"/>
      <c r="L18" s="56"/>
    </row>
    <row r="19" spans="1:14" s="31" customFormat="1" ht="19.5" customHeight="1">
      <c r="A19" s="25">
        <v>10</v>
      </c>
      <c r="B19" s="26" t="s">
        <v>53</v>
      </c>
      <c r="C19" s="26" t="s">
        <v>12</v>
      </c>
      <c r="D19" s="33"/>
      <c r="E19" s="26" t="s">
        <v>13</v>
      </c>
      <c r="F19" s="27">
        <v>0</v>
      </c>
      <c r="G19" s="28">
        <f>SUMIF('Nhật kí Xuất - Nhập kho'!$C$6:$C$100,"Mì",'Nhật kí Xuất - Nhập kho'!$F$6:$F$100)</f>
        <v>0</v>
      </c>
      <c r="H19" s="28">
        <f>SUMIF('Nhật kí Xuất - Nhập kho'!$C$6:$C$100,"Mì",'Nhật kí Xuất - Nhập kho'!$G$6:$G$100)</f>
        <v>0</v>
      </c>
      <c r="I19" s="29">
        <f t="shared" si="0"/>
        <v>0</v>
      </c>
      <c r="J19" s="32"/>
      <c r="L19" s="56"/>
    </row>
    <row r="20" spans="1:14" s="31" customFormat="1" ht="19.5" customHeight="1">
      <c r="A20" s="25">
        <v>11</v>
      </c>
      <c r="B20" s="26" t="s">
        <v>54</v>
      </c>
      <c r="C20" s="26" t="s">
        <v>14</v>
      </c>
      <c r="D20" s="10"/>
      <c r="E20" s="26" t="s">
        <v>2</v>
      </c>
      <c r="F20" s="27">
        <v>0</v>
      </c>
      <c r="G20" s="28">
        <f>SUMIF('Nhật kí Xuất - Nhập kho'!$C$6:$C$100,"Bún khô",'Nhật kí Xuất - Nhập kho'!$F$6:$F$100)</f>
        <v>0</v>
      </c>
      <c r="H20" s="28">
        <f>SUMIF('Nhật kí Xuất - Nhập kho'!$C$6:$C$100,"Bún khô",'Nhật kí Xuất - Nhập kho'!$G$6:$G$100)</f>
        <v>0</v>
      </c>
      <c r="I20" s="29">
        <f t="shared" si="0"/>
        <v>0</v>
      </c>
      <c r="J20" s="32"/>
      <c r="L20" s="56"/>
    </row>
    <row r="21" spans="1:14" s="31" customFormat="1" ht="19.5" customHeight="1">
      <c r="A21" s="25">
        <v>12</v>
      </c>
      <c r="B21" s="26" t="s">
        <v>55</v>
      </c>
      <c r="C21" s="26" t="s">
        <v>15</v>
      </c>
      <c r="D21" s="10"/>
      <c r="E21" s="26" t="s">
        <v>2</v>
      </c>
      <c r="F21" s="27">
        <v>0</v>
      </c>
      <c r="G21" s="28">
        <f>SUMIF('Nhật kí Xuất - Nhập kho'!$C$6:$C$100,"Tiêu",'Nhật kí Xuất - Nhập kho'!$F$6:$F$100)</f>
        <v>0</v>
      </c>
      <c r="H21" s="28">
        <f>SUMIF('Nhật kí Xuất - Nhập kho'!$C$6:$C$100,"Tiêu",'Nhật kí Xuất - Nhập kho'!$G$6:$G$100)</f>
        <v>0</v>
      </c>
      <c r="I21" s="29">
        <f t="shared" si="0"/>
        <v>0</v>
      </c>
      <c r="J21" s="32"/>
      <c r="L21" s="56"/>
    </row>
    <row r="22" spans="1:14" s="31" customFormat="1" ht="19.5" customHeight="1">
      <c r="A22" s="25">
        <v>13</v>
      </c>
      <c r="B22" s="26" t="s">
        <v>56</v>
      </c>
      <c r="C22" s="26" t="s">
        <v>17</v>
      </c>
      <c r="D22" s="33"/>
      <c r="E22" s="26" t="s">
        <v>2</v>
      </c>
      <c r="F22" s="27">
        <v>0</v>
      </c>
      <c r="G22" s="28">
        <f>SUMIF('Nhật kí Xuất - Nhập kho'!$C$6:$C$100,"Bột nghệ",'Nhật kí Xuất - Nhập kho'!$F$6:$F$100)</f>
        <v>0</v>
      </c>
      <c r="H22" s="28">
        <f>SUMIF('Nhật kí Xuất - Nhập kho'!$C$6:$C$100,"Bột nghệ",'Nhật kí Xuất - Nhập kho'!$G$6:$G$100)</f>
        <v>0</v>
      </c>
      <c r="I22" s="29">
        <f t="shared" si="0"/>
        <v>0</v>
      </c>
      <c r="J22" s="32"/>
      <c r="L22" s="56"/>
    </row>
    <row r="23" spans="1:14" s="31" customFormat="1" ht="19.5" customHeight="1">
      <c r="A23" s="25">
        <v>14</v>
      </c>
      <c r="B23" s="26" t="s">
        <v>57</v>
      </c>
      <c r="C23" s="26" t="s">
        <v>18</v>
      </c>
      <c r="D23" s="33"/>
      <c r="E23" s="26" t="s">
        <v>2</v>
      </c>
      <c r="F23" s="27">
        <v>0</v>
      </c>
      <c r="G23" s="28">
        <f>SUMIF('Nhật kí Xuất - Nhập kho'!$C$6:$C$100,"Chao",'Nhật kí Xuất - Nhập kho'!$F$6:$F$100)</f>
        <v>0</v>
      </c>
      <c r="H23" s="28">
        <f>SUMIF('Nhật kí Xuất - Nhập kho'!$C$6:$C$100,"Chao",'Nhật kí Xuất - Nhập kho'!$G$6:$G$100)</f>
        <v>0</v>
      </c>
      <c r="I23" s="29">
        <f t="shared" si="0"/>
        <v>0</v>
      </c>
      <c r="J23" s="32"/>
      <c r="L23" s="56"/>
    </row>
    <row r="24" spans="1:14" s="31" customFormat="1" ht="19.5" customHeight="1">
      <c r="A24" s="25">
        <v>15</v>
      </c>
      <c r="B24" s="26" t="s">
        <v>58</v>
      </c>
      <c r="C24" s="26" t="s">
        <v>19</v>
      </c>
      <c r="D24" s="34"/>
      <c r="E24" s="26" t="s">
        <v>2</v>
      </c>
      <c r="F24" s="27">
        <v>0</v>
      </c>
      <c r="G24" s="28">
        <f>SUMIF('Nhật kí Xuất - Nhập kho'!$C$6:$C$100,"Bột tỏi",'Nhật kí Xuất - Nhập kho'!$F$6:$F$100)</f>
        <v>0</v>
      </c>
      <c r="H24" s="28">
        <f>SUMIF('Nhật kí Xuất - Nhập kho'!$C$6:$C$100,"Bột tỏi",'Nhật kí Xuất - Nhập kho'!$G$6:$G$100)</f>
        <v>0</v>
      </c>
      <c r="I24" s="29">
        <f t="shared" si="0"/>
        <v>0</v>
      </c>
      <c r="J24" s="35"/>
      <c r="L24" s="56"/>
    </row>
    <row r="25" spans="1:14" s="31" customFormat="1" ht="19.5" customHeight="1">
      <c r="A25" s="25">
        <v>16</v>
      </c>
      <c r="B25" s="26" t="s">
        <v>59</v>
      </c>
      <c r="C25" s="26" t="s">
        <v>16</v>
      </c>
      <c r="D25" s="36"/>
      <c r="E25" s="26" t="s">
        <v>2</v>
      </c>
      <c r="F25" s="27">
        <v>0</v>
      </c>
      <c r="G25" s="28">
        <f>SUMIF('Nhật kí Xuất - Nhập kho'!$C$6:$C$100,"Bột điều",'Nhật kí Xuất - Nhập kho'!$F$6:$F$100)</f>
        <v>0</v>
      </c>
      <c r="H25" s="28">
        <f>SUMIF('Nhật kí Xuất - Nhập kho'!$C$6:$C$100,"Bột điều",'Nhật kí Xuất - Nhập kho'!$G$6:$G$100)</f>
        <v>0</v>
      </c>
      <c r="I25" s="29">
        <f t="shared" si="0"/>
        <v>0</v>
      </c>
      <c r="J25" s="35"/>
      <c r="L25" s="56"/>
    </row>
    <row r="26" spans="1:14" s="31" customFormat="1" ht="19.5" customHeight="1">
      <c r="A26" s="25">
        <v>17</v>
      </c>
      <c r="B26" s="26" t="s">
        <v>60</v>
      </c>
      <c r="C26" s="26" t="s">
        <v>20</v>
      </c>
      <c r="D26" s="15"/>
      <c r="E26" s="26" t="s">
        <v>2</v>
      </c>
      <c r="F26" s="27">
        <v>0</v>
      </c>
      <c r="G26" s="28">
        <f>SUMIF('Nhật kí Xuất - Nhập kho'!$C$6:$C$100,"Ngũ vị hương",'Nhật kí Xuất - Nhập kho'!$F$6:$F$100)</f>
        <v>0</v>
      </c>
      <c r="H26" s="28">
        <f>SUMIF('Nhật kí Xuất - Nhập kho'!$C$6:$C$100,"Ngũ vị hương",'Nhật kí Xuất - Nhập kho'!$G$6:$G$100)</f>
        <v>0</v>
      </c>
      <c r="I26" s="29">
        <f t="shared" si="0"/>
        <v>0</v>
      </c>
      <c r="J26" s="35"/>
      <c r="L26" s="56"/>
    </row>
    <row r="27" spans="1:14" s="31" customFormat="1" ht="19.5" customHeight="1" thickBot="1">
      <c r="A27" s="37">
        <v>18</v>
      </c>
      <c r="B27" s="38" t="s">
        <v>61</v>
      </c>
      <c r="C27" s="38" t="s">
        <v>21</v>
      </c>
      <c r="D27" s="39"/>
      <c r="E27" s="38" t="s">
        <v>2</v>
      </c>
      <c r="F27" s="40"/>
      <c r="G27" s="58">
        <f>SUMIF('Nhật kí Xuất - Nhập kho'!$C$6:$C$100,"Bột ớt",'Nhật kí Xuất - Nhập kho'!$F$6:$F$100)</f>
        <v>0</v>
      </c>
      <c r="H27" s="58">
        <f>SUMIF('Nhật kí Xuất - Nhập kho'!$C$6:$C$100,"Bột ớt",'Nhật kí Xuất - Nhập kho'!$G$6:$G$100)</f>
        <v>0</v>
      </c>
      <c r="I27" s="41">
        <f t="shared" si="0"/>
        <v>0</v>
      </c>
      <c r="J27" s="41"/>
      <c r="L27" s="56"/>
    </row>
    <row r="28" spans="1:14" s="31" customFormat="1" ht="19.5" customHeight="1">
      <c r="A28" s="80" t="s">
        <v>41</v>
      </c>
      <c r="B28" s="80"/>
      <c r="C28" s="80"/>
      <c r="D28" s="42" t="s">
        <v>42</v>
      </c>
      <c r="E28" s="42"/>
      <c r="F28" s="42"/>
      <c r="G28" s="22"/>
      <c r="H28" s="42"/>
      <c r="I28" s="22"/>
      <c r="J28" s="43"/>
      <c r="L28" s="56"/>
    </row>
    <row r="29" spans="1:14" ht="19.5" customHeight="1">
      <c r="A29" s="72" t="s">
        <v>43</v>
      </c>
      <c r="B29" s="72"/>
      <c r="C29" s="72"/>
      <c r="D29" s="44" t="s">
        <v>43</v>
      </c>
      <c r="E29" s="44"/>
      <c r="F29" s="44"/>
      <c r="G29" s="45"/>
      <c r="H29" s="44"/>
      <c r="I29" s="45"/>
      <c r="L29" s="56"/>
    </row>
    <row r="30" spans="1:14" ht="19.5" customHeight="1"/>
    <row r="31" spans="1:14" ht="19.5" customHeight="1"/>
    <row r="32" spans="1:14" s="43" customFormat="1" ht="19.5" customHeight="1">
      <c r="A32" s="20"/>
      <c r="B32" s="15"/>
      <c r="C32" s="16"/>
      <c r="D32" s="15"/>
      <c r="E32" s="16"/>
      <c r="F32" s="17"/>
      <c r="G32" s="18"/>
      <c r="H32" s="17"/>
      <c r="I32" s="18"/>
      <c r="J32" s="16"/>
    </row>
  </sheetData>
  <mergeCells count="15">
    <mergeCell ref="A29:C29"/>
    <mergeCell ref="A1:C1"/>
    <mergeCell ref="A4:J4"/>
    <mergeCell ref="A8:A9"/>
    <mergeCell ref="B8:B9"/>
    <mergeCell ref="C8:C9"/>
    <mergeCell ref="D8:D9"/>
    <mergeCell ref="E8:E9"/>
    <mergeCell ref="F8:F9"/>
    <mergeCell ref="G8:G9"/>
    <mergeCell ref="A5:J5"/>
    <mergeCell ref="H8:H9"/>
    <mergeCell ref="I8:I9"/>
    <mergeCell ref="J8:J9"/>
    <mergeCell ref="A28:C28"/>
  </mergeCells>
  <pageMargins left="0.22" right="0.24" top="0.33" bottom="0.31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Nhật kí Xuất - Nhập kho</vt:lpstr>
      <vt:lpstr>Tổng hợp Xuất - Nhập - Tồn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2530p</dc:creator>
  <cp:lastModifiedBy>HP</cp:lastModifiedBy>
  <cp:lastPrinted>2014-06-30T09:06:39Z</cp:lastPrinted>
  <dcterms:created xsi:type="dcterms:W3CDTF">2014-03-26T08:09:20Z</dcterms:created>
  <dcterms:modified xsi:type="dcterms:W3CDTF">2015-09-22T09:59:08Z</dcterms:modified>
</cp:coreProperties>
</file>