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HUONG ANH\Desktop\"/>
    </mc:Choice>
  </mc:AlternateContent>
  <bookViews>
    <workbookView xWindow="0" yWindow="0" windowWidth="21525" windowHeight="11985" activeTab="3"/>
  </bookViews>
  <sheets>
    <sheet name="Kinh phí" sheetId="1" r:id="rId1"/>
    <sheet name="Hiện vật" sheetId="2" r:id="rId2"/>
    <sheet name="chi tiêu mua qua " sheetId="3" r:id="rId3"/>
    <sheet name="CP tien a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4" l="1"/>
  <c r="B44" i="1"/>
  <c r="C7" i="4" l="1"/>
  <c r="C16" i="4" l="1"/>
  <c r="C6" i="4"/>
  <c r="C15" i="4" s="1"/>
  <c r="C17" i="4" l="1"/>
  <c r="F11" i="3"/>
  <c r="F10" i="3"/>
  <c r="F9" i="3"/>
  <c r="F8" i="3"/>
  <c r="F7" i="3"/>
  <c r="F6" i="3"/>
  <c r="F5" i="3"/>
  <c r="F4" i="3"/>
  <c r="F3" i="3"/>
  <c r="F3" i="2"/>
  <c r="F15" i="2"/>
  <c r="F14" i="2"/>
  <c r="F13" i="2"/>
  <c r="F12" i="2"/>
  <c r="F11" i="2"/>
  <c r="F10" i="2"/>
  <c r="F9" i="2"/>
  <c r="F8" i="2"/>
  <c r="F7" i="2"/>
  <c r="F6" i="2"/>
  <c r="F5" i="2"/>
  <c r="F4" i="2"/>
  <c r="F12" i="3" l="1"/>
</calcChain>
</file>

<file path=xl/sharedStrings.xml><?xml version="1.0" encoding="utf-8"?>
<sst xmlns="http://schemas.openxmlformats.org/spreadsheetml/2006/main" count="182" uniqueCount="117">
  <si>
    <t>Nick</t>
  </si>
  <si>
    <t>Nam Trang</t>
  </si>
  <si>
    <t>Mai Tan</t>
  </si>
  <si>
    <t>Kim Anh Nguyen</t>
  </si>
  <si>
    <t>Duyen Tuong</t>
  </si>
  <si>
    <t>Dinh Tuan</t>
  </si>
  <si>
    <t>Huyen Anh SpaHair</t>
  </si>
  <si>
    <t>Kim Ngan Do</t>
  </si>
  <si>
    <t>Hanh Lam Thi Minh</t>
  </si>
  <si>
    <t>Hồng Đăng</t>
  </si>
  <si>
    <t>Giang Nguyen</t>
  </si>
  <si>
    <t>Lâm THị Minh Phúc</t>
  </si>
  <si>
    <t xml:space="preserve">Hà Phạm </t>
  </si>
  <si>
    <t>Phạm Hương Giang</t>
  </si>
  <si>
    <t>Mai Kim Chi</t>
  </si>
  <si>
    <t>Nga (Bi Bi)</t>
  </si>
  <si>
    <t>Sen Trang</t>
  </si>
  <si>
    <t>Nga Pham</t>
  </si>
  <si>
    <t>Vũ Đức Quân</t>
  </si>
  <si>
    <t>x</t>
  </si>
  <si>
    <t>Nguyễn Việt Hoa</t>
  </si>
  <si>
    <t>Quế Trà</t>
  </si>
  <si>
    <t>Hạnh Nguyễn</t>
  </si>
  <si>
    <t xml:space="preserve">Mai + Minh </t>
  </si>
  <si>
    <t>Nguyen Thi Thu Hue (dd)</t>
  </si>
  <si>
    <t>Nam Tran</t>
  </si>
  <si>
    <t>Minh Hoa Pham và cháu</t>
  </si>
  <si>
    <t>Dinh Thi Hai Yen</t>
  </si>
  <si>
    <t>Minh Thu Tran</t>
  </si>
  <si>
    <t>Thanh Doan</t>
  </si>
  <si>
    <t>Thuy Le Hoang</t>
  </si>
  <si>
    <t>Tran Hai Yen</t>
  </si>
  <si>
    <t>Bùi Minh Nguyệt</t>
  </si>
  <si>
    <t>Hong Do</t>
  </si>
  <si>
    <t>Kiều Nga</t>
  </si>
  <si>
    <t>Pham Huyen</t>
  </si>
  <si>
    <t>Nguyễn Diệu Anh</t>
  </si>
  <si>
    <t>Hoa Hoang (Thanh Hoa)</t>
  </si>
  <si>
    <t>Phương Toàn thế</t>
  </si>
  <si>
    <t>Khanh Kim</t>
  </si>
  <si>
    <t>Jennifer Hang</t>
  </si>
  <si>
    <t>Thai Ha Nguyen + Lan Hoang</t>
  </si>
  <si>
    <t>Danh mục chi phí quà</t>
  </si>
  <si>
    <t>STT</t>
  </si>
  <si>
    <t>Nội dung</t>
  </si>
  <si>
    <t>Cần</t>
  </si>
  <si>
    <t>ĐVT</t>
  </si>
  <si>
    <t>Đơn giá</t>
  </si>
  <si>
    <t>Thành tiền</t>
  </si>
  <si>
    <t>Ghi chú</t>
  </si>
  <si>
    <t>Vở ô ly 72tr</t>
  </si>
  <si>
    <t>Quyển</t>
  </si>
  <si>
    <t xml:space="preserve">C Quynh Mai Vo 100 quyển 
C Phương Trần 100 quyển </t>
  </si>
  <si>
    <t>Vở kẻ ngang 72 tr</t>
  </si>
  <si>
    <t>C Minh Thảo Đỗ</t>
  </si>
  <si>
    <t>Bút chì</t>
  </si>
  <si>
    <t>Chiếc</t>
  </si>
  <si>
    <t>Jennifer Hằng</t>
  </si>
  <si>
    <t>Bút bi</t>
  </si>
  <si>
    <t>Thước 20 cm</t>
  </si>
  <si>
    <t>Bạn của Tuệ Na</t>
  </si>
  <si>
    <t>Tẩy</t>
  </si>
  <si>
    <t>Gọt bút chì</t>
  </si>
  <si>
    <t>Sáp màu</t>
  </si>
  <si>
    <t>Hộp</t>
  </si>
  <si>
    <t>Khăn mặt</t>
  </si>
  <si>
    <t>C Thu Minh (bạn Bí Ngô)</t>
  </si>
  <si>
    <t>Xà phòng rửa tay</t>
  </si>
  <si>
    <t>Bánh</t>
  </si>
  <si>
    <t>C Quyên Ngô</t>
  </si>
  <si>
    <t>Mua bổ sung</t>
  </si>
  <si>
    <t>Sữa vinamilk</t>
  </si>
  <si>
    <t>Thùng</t>
  </si>
  <si>
    <t>Vỉ</t>
  </si>
  <si>
    <t>Bánh Kem xốp Solite</t>
  </si>
  <si>
    <t>Sữa cho bé sơ sinh</t>
  </si>
  <si>
    <t xml:space="preserve">C ChichChoe </t>
  </si>
  <si>
    <t>Bỉm cho bé sơ sinh</t>
  </si>
  <si>
    <t xml:space="preserve">Gói </t>
  </si>
  <si>
    <t xml:space="preserve">Bỉm cho 5 cụ già k đi lại được </t>
  </si>
  <si>
    <t>Kem đánh răng</t>
  </si>
  <si>
    <t>Tuýp</t>
  </si>
  <si>
    <t>Bàn chải răng</t>
  </si>
  <si>
    <t>Phạm Minh Trang</t>
  </si>
  <si>
    <t>Dầu gió</t>
  </si>
  <si>
    <t xml:space="preserve">Hộp </t>
  </si>
  <si>
    <t>C Jennifer Hằng</t>
  </si>
  <si>
    <t>Túi nilon trắng nhỏ</t>
  </si>
  <si>
    <t>Dùng chia bút và bánh kẹo</t>
  </si>
  <si>
    <t>Bánh &amp; Kẹo chia vào túi quà</t>
  </si>
  <si>
    <t>Bạn của Tuệ Na, Rau Sạch, Hoa Trần</t>
  </si>
  <si>
    <t>Tổng</t>
  </si>
  <si>
    <t xml:space="preserve">Banner và in </t>
  </si>
  <si>
    <t xml:space="preserve">Nước uống </t>
  </si>
  <si>
    <t>Đĩa thìa cốc nhựa</t>
  </si>
  <si>
    <t xml:space="preserve">Khoai tây </t>
  </si>
  <si>
    <t xml:space="preserve">Xúc xích </t>
  </si>
  <si>
    <t>Gà (35kg*95K)</t>
  </si>
  <si>
    <t>Kétchup</t>
  </si>
  <si>
    <t xml:space="preserve">Phở </t>
  </si>
  <si>
    <t xml:space="preserve">Rau các loại + đò dùng </t>
  </si>
  <si>
    <t>Thuê bát + thìa + đền vỡ mất</t>
  </si>
  <si>
    <t xml:space="preserve">Thuê bếp ga + mua ga tại BG </t>
  </si>
  <si>
    <t xml:space="preserve">Tổng </t>
  </si>
  <si>
    <t xml:space="preserve">Tiền ăn của thành viên đoàn tự đóng góp </t>
  </si>
  <si>
    <t xml:space="preserve">Tiền tính vào quỹ </t>
  </si>
  <si>
    <t xml:space="preserve">Mua nước uống thêm cho các con </t>
  </si>
  <si>
    <t>ỦNG HỘ CHƯƠNG TRÌNH TẾT THIẾU NHI BẮC GIANG</t>
  </si>
  <si>
    <t>Số tiền</t>
  </si>
  <si>
    <t>Quỹ đã nhận</t>
  </si>
  <si>
    <t xml:space="preserve">Hoa quả </t>
  </si>
  <si>
    <t>Màng bọc thực phẩm</t>
  </si>
  <si>
    <t xml:space="preserve">x </t>
  </si>
  <si>
    <t>Phương Anh và Vân</t>
  </si>
  <si>
    <t>Bạn Duyen Tuong</t>
  </si>
  <si>
    <t>Danh mục ủng hộ quà</t>
  </si>
  <si>
    <t>Tiền thừa đang nằm trong quỹ Nồi Soup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</si>
</sst>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1D212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3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4" fillId="0" borderId="1" xfId="0" applyFont="1" applyBorder="1"/>
    <xf numFmtId="3" fontId="4" fillId="0" borderId="1" xfId="0" applyNumberFormat="1" applyFont="1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Border="1"/>
    <xf numFmtId="0" fontId="0" fillId="0" borderId="1" xfId="0" applyFill="1" applyBorder="1" applyAlignment="1">
      <alignment wrapText="1"/>
    </xf>
    <xf numFmtId="0" fontId="0" fillId="3" borderId="0" xfId="0" applyFill="1"/>
    <xf numFmtId="164" fontId="3" fillId="0" borderId="1" xfId="1" applyNumberFormat="1" applyFont="1" applyBorder="1" applyAlignment="1">
      <alignment horizontal="center"/>
    </xf>
    <xf numFmtId="164" fontId="0" fillId="0" borderId="1" xfId="1" applyNumberFormat="1" applyFont="1" applyBorder="1"/>
    <xf numFmtId="164" fontId="3" fillId="0" borderId="1" xfId="1" applyNumberFormat="1" applyFont="1" applyBorder="1"/>
    <xf numFmtId="164" fontId="3" fillId="3" borderId="1" xfId="1" applyNumberFormat="1" applyFont="1" applyFill="1" applyBorder="1"/>
    <xf numFmtId="164" fontId="0" fillId="0" borderId="0" xfId="1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/>
    <xf numFmtId="0" fontId="6" fillId="0" borderId="0" xfId="0" applyFont="1"/>
    <xf numFmtId="0" fontId="7" fillId="0" borderId="0" xfId="2"/>
    <xf numFmtId="0" fontId="0" fillId="4" borderId="0" xfId="0" applyFill="1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Alignment="1">
      <alignment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31" zoomScaleNormal="100" workbookViewId="0">
      <selection activeCell="G14" sqref="G14"/>
    </sheetView>
  </sheetViews>
  <sheetFormatPr defaultColWidth="8.85546875" defaultRowHeight="15" x14ac:dyDescent="0.25"/>
  <cols>
    <col min="1" max="1" width="34" style="36" customWidth="1"/>
    <col min="2" max="2" width="12.42578125" style="54" customWidth="1"/>
    <col min="3" max="3" width="12.7109375" style="37" customWidth="1"/>
    <col min="4" max="16384" width="8.85546875" style="36"/>
  </cols>
  <sheetData>
    <row r="1" spans="1:4" ht="24.75" customHeight="1" x14ac:dyDescent="0.3">
      <c r="A1" s="42" t="s">
        <v>107</v>
      </c>
      <c r="B1" s="42"/>
      <c r="C1" s="42"/>
    </row>
    <row r="2" spans="1:4" ht="20.25" customHeight="1" x14ac:dyDescent="0.3">
      <c r="A2" s="2" t="s">
        <v>0</v>
      </c>
      <c r="B2" s="52" t="s">
        <v>108</v>
      </c>
      <c r="C2" s="7" t="s">
        <v>109</v>
      </c>
    </row>
    <row r="3" spans="1:4" ht="19.5" customHeight="1" x14ac:dyDescent="0.25">
      <c r="A3" s="3" t="s">
        <v>2</v>
      </c>
      <c r="B3" s="53">
        <v>500000</v>
      </c>
      <c r="C3" s="5" t="s">
        <v>19</v>
      </c>
      <c r="D3" s="40"/>
    </row>
    <row r="4" spans="1:4" ht="19.5" customHeight="1" x14ac:dyDescent="0.25">
      <c r="A4" s="4" t="s">
        <v>3</v>
      </c>
      <c r="B4" s="53">
        <v>500000</v>
      </c>
      <c r="C4" s="5" t="s">
        <v>19</v>
      </c>
      <c r="D4" s="40"/>
    </row>
    <row r="5" spans="1:4" ht="19.5" customHeight="1" x14ac:dyDescent="0.25">
      <c r="A5" s="4" t="s">
        <v>4</v>
      </c>
      <c r="B5" s="53">
        <v>500000</v>
      </c>
      <c r="C5" s="5" t="s">
        <v>19</v>
      </c>
      <c r="D5" s="39"/>
    </row>
    <row r="6" spans="1:4" ht="19.5" customHeight="1" x14ac:dyDescent="0.25">
      <c r="A6" s="4" t="s">
        <v>5</v>
      </c>
      <c r="B6" s="53">
        <v>570000</v>
      </c>
      <c r="C6" s="5" t="s">
        <v>19</v>
      </c>
      <c r="D6" s="39"/>
    </row>
    <row r="7" spans="1:4" ht="19.5" customHeight="1" x14ac:dyDescent="0.25">
      <c r="A7" s="4" t="s">
        <v>6</v>
      </c>
      <c r="B7" s="53">
        <v>300000</v>
      </c>
      <c r="C7" s="5" t="s">
        <v>19</v>
      </c>
      <c r="D7" s="40"/>
    </row>
    <row r="8" spans="1:4" ht="19.5" customHeight="1" x14ac:dyDescent="0.25">
      <c r="A8" s="4" t="s">
        <v>1</v>
      </c>
      <c r="B8" s="53">
        <v>300000</v>
      </c>
      <c r="C8" s="5" t="s">
        <v>19</v>
      </c>
      <c r="D8" s="40"/>
    </row>
    <row r="9" spans="1:4" ht="19.5" customHeight="1" x14ac:dyDescent="0.25">
      <c r="A9" s="4" t="s">
        <v>7</v>
      </c>
      <c r="B9" s="53">
        <v>500000</v>
      </c>
      <c r="C9" s="5" t="s">
        <v>19</v>
      </c>
      <c r="D9" s="39"/>
    </row>
    <row r="10" spans="1:4" ht="19.5" customHeight="1" x14ac:dyDescent="0.25">
      <c r="A10" s="4" t="s">
        <v>14</v>
      </c>
      <c r="B10" s="53">
        <v>300000</v>
      </c>
      <c r="C10" s="5" t="s">
        <v>19</v>
      </c>
      <c r="D10" s="39"/>
    </row>
    <row r="11" spans="1:4" ht="19.5" customHeight="1" x14ac:dyDescent="0.25">
      <c r="A11" s="4" t="s">
        <v>15</v>
      </c>
      <c r="B11" s="53">
        <v>500000</v>
      </c>
      <c r="C11" s="5" t="s">
        <v>19</v>
      </c>
      <c r="D11" s="39"/>
    </row>
    <row r="12" spans="1:4" ht="19.5" customHeight="1" x14ac:dyDescent="0.25">
      <c r="A12" s="4" t="s">
        <v>8</v>
      </c>
      <c r="B12" s="53">
        <v>500000</v>
      </c>
      <c r="C12" s="5" t="s">
        <v>19</v>
      </c>
      <c r="D12" s="39"/>
    </row>
    <row r="13" spans="1:4" ht="19.5" customHeight="1" x14ac:dyDescent="0.25">
      <c r="A13" s="4" t="s">
        <v>9</v>
      </c>
      <c r="B13" s="53">
        <v>300000</v>
      </c>
      <c r="C13" s="5" t="s">
        <v>19</v>
      </c>
      <c r="D13" s="39"/>
    </row>
    <row r="14" spans="1:4" ht="19.5" customHeight="1" x14ac:dyDescent="0.25">
      <c r="A14" s="4" t="s">
        <v>10</v>
      </c>
      <c r="B14" s="53">
        <v>500000</v>
      </c>
      <c r="C14" s="5" t="s">
        <v>19</v>
      </c>
      <c r="D14" s="39"/>
    </row>
    <row r="15" spans="1:4" ht="19.5" customHeight="1" x14ac:dyDescent="0.25">
      <c r="A15" s="4" t="s">
        <v>11</v>
      </c>
      <c r="B15" s="53">
        <v>300000</v>
      </c>
      <c r="C15" s="5" t="s">
        <v>19</v>
      </c>
      <c r="D15" s="40"/>
    </row>
    <row r="16" spans="1:4" ht="19.5" customHeight="1" x14ac:dyDescent="0.25">
      <c r="A16" s="4" t="s">
        <v>12</v>
      </c>
      <c r="B16" s="53">
        <v>500000</v>
      </c>
      <c r="C16" s="5" t="s">
        <v>19</v>
      </c>
      <c r="D16" s="39"/>
    </row>
    <row r="17" spans="1:4" ht="19.5" customHeight="1" x14ac:dyDescent="0.25">
      <c r="A17" s="4" t="s">
        <v>13</v>
      </c>
      <c r="B17" s="53">
        <v>300000</v>
      </c>
      <c r="C17" s="5" t="s">
        <v>19</v>
      </c>
      <c r="D17" s="39"/>
    </row>
    <row r="18" spans="1:4" ht="19.5" customHeight="1" x14ac:dyDescent="0.25">
      <c r="A18" s="6" t="s">
        <v>37</v>
      </c>
      <c r="B18" s="53">
        <v>500000</v>
      </c>
      <c r="C18" s="5" t="s">
        <v>19</v>
      </c>
      <c r="D18" s="39"/>
    </row>
    <row r="19" spans="1:4" ht="19.5" customHeight="1" x14ac:dyDescent="0.25">
      <c r="A19" s="4" t="s">
        <v>20</v>
      </c>
      <c r="B19" s="53">
        <v>500000</v>
      </c>
      <c r="C19" s="5" t="s">
        <v>19</v>
      </c>
      <c r="D19" s="39"/>
    </row>
    <row r="20" spans="1:4" ht="19.5" customHeight="1" x14ac:dyDescent="0.25">
      <c r="A20" s="4" t="s">
        <v>16</v>
      </c>
      <c r="B20" s="53">
        <v>300000</v>
      </c>
      <c r="C20" s="5" t="s">
        <v>19</v>
      </c>
      <c r="D20" s="40"/>
    </row>
    <row r="21" spans="1:4" ht="19.5" customHeight="1" x14ac:dyDescent="0.25">
      <c r="A21" s="4" t="s">
        <v>17</v>
      </c>
      <c r="B21" s="53">
        <v>1000000</v>
      </c>
      <c r="C21" s="5" t="s">
        <v>19</v>
      </c>
      <c r="D21" s="39"/>
    </row>
    <row r="22" spans="1:4" ht="19.5" customHeight="1" x14ac:dyDescent="0.25">
      <c r="A22" s="3" t="s">
        <v>18</v>
      </c>
      <c r="B22" s="53">
        <v>500000</v>
      </c>
      <c r="C22" s="5" t="s">
        <v>19</v>
      </c>
      <c r="D22" s="39"/>
    </row>
    <row r="23" spans="1:4" ht="19.5" customHeight="1" x14ac:dyDescent="0.25">
      <c r="A23" s="4" t="s">
        <v>21</v>
      </c>
      <c r="B23" s="53">
        <v>500000</v>
      </c>
      <c r="C23" s="5" t="s">
        <v>19</v>
      </c>
      <c r="D23" s="40"/>
    </row>
    <row r="24" spans="1:4" ht="19.5" customHeight="1" x14ac:dyDescent="0.25">
      <c r="A24" s="6" t="s">
        <v>22</v>
      </c>
      <c r="B24" s="53">
        <v>200000</v>
      </c>
      <c r="C24" s="5" t="s">
        <v>19</v>
      </c>
      <c r="D24" s="40"/>
    </row>
    <row r="25" spans="1:4" ht="19.5" customHeight="1" x14ac:dyDescent="0.25">
      <c r="A25" s="6" t="s">
        <v>23</v>
      </c>
      <c r="B25" s="53">
        <v>500000</v>
      </c>
      <c r="C25" s="5" t="s">
        <v>19</v>
      </c>
      <c r="D25" s="39"/>
    </row>
    <row r="26" spans="1:4" ht="19.5" customHeight="1" x14ac:dyDescent="0.25">
      <c r="A26" s="6" t="s">
        <v>24</v>
      </c>
      <c r="B26" s="53">
        <v>500000</v>
      </c>
      <c r="C26" s="5" t="s">
        <v>112</v>
      </c>
      <c r="D26" s="39"/>
    </row>
    <row r="27" spans="1:4" ht="19.5" customHeight="1" x14ac:dyDescent="0.25">
      <c r="A27" s="6" t="s">
        <v>25</v>
      </c>
      <c r="B27" s="53">
        <v>200000</v>
      </c>
      <c r="C27" s="5" t="s">
        <v>19</v>
      </c>
      <c r="D27" s="40"/>
    </row>
    <row r="28" spans="1:4" ht="19.5" customHeight="1" x14ac:dyDescent="0.25">
      <c r="A28" s="4" t="s">
        <v>26</v>
      </c>
      <c r="B28" s="53">
        <v>300000</v>
      </c>
      <c r="C28" s="5" t="s">
        <v>19</v>
      </c>
      <c r="D28" s="39"/>
    </row>
    <row r="29" spans="1:4" ht="19.5" customHeight="1" x14ac:dyDescent="0.25">
      <c r="A29" s="4" t="s">
        <v>27</v>
      </c>
      <c r="B29" s="53">
        <v>300000</v>
      </c>
      <c r="C29" s="5" t="s">
        <v>19</v>
      </c>
      <c r="D29" s="39"/>
    </row>
    <row r="30" spans="1:4" ht="19.5" customHeight="1" x14ac:dyDescent="0.25">
      <c r="A30" s="4" t="s">
        <v>28</v>
      </c>
      <c r="B30" s="53">
        <v>300000</v>
      </c>
      <c r="C30" s="5" t="s">
        <v>19</v>
      </c>
      <c r="D30" s="39"/>
    </row>
    <row r="31" spans="1:4" ht="19.5" customHeight="1" x14ac:dyDescent="0.25">
      <c r="A31" s="4" t="s">
        <v>29</v>
      </c>
      <c r="B31" s="53">
        <v>500000</v>
      </c>
      <c r="C31" s="5" t="s">
        <v>19</v>
      </c>
      <c r="D31" s="39"/>
    </row>
    <row r="32" spans="1:4" ht="19.5" customHeight="1" x14ac:dyDescent="0.25">
      <c r="A32" s="4" t="s">
        <v>30</v>
      </c>
      <c r="B32" s="53">
        <v>300000</v>
      </c>
      <c r="C32" s="5" t="s">
        <v>19</v>
      </c>
      <c r="D32" s="40"/>
    </row>
    <row r="33" spans="1:4" ht="19.5" customHeight="1" x14ac:dyDescent="0.25">
      <c r="A33" s="4" t="s">
        <v>31</v>
      </c>
      <c r="B33" s="53">
        <v>200000</v>
      </c>
      <c r="C33" s="5" t="s">
        <v>19</v>
      </c>
      <c r="D33" s="40"/>
    </row>
    <row r="34" spans="1:4" ht="19.5" customHeight="1" x14ac:dyDescent="0.25">
      <c r="A34" s="4" t="s">
        <v>32</v>
      </c>
      <c r="B34" s="53">
        <v>500000</v>
      </c>
      <c r="C34" s="5" t="s">
        <v>19</v>
      </c>
      <c r="D34" s="39"/>
    </row>
    <row r="35" spans="1:4" ht="19.5" customHeight="1" x14ac:dyDescent="0.25">
      <c r="A35" s="4" t="s">
        <v>33</v>
      </c>
      <c r="B35" s="53">
        <v>200000</v>
      </c>
      <c r="C35" s="5" t="s">
        <v>19</v>
      </c>
      <c r="D35" s="39"/>
    </row>
    <row r="36" spans="1:4" ht="19.5" customHeight="1" x14ac:dyDescent="0.25">
      <c r="A36" s="4" t="s">
        <v>40</v>
      </c>
      <c r="B36" s="53">
        <v>1000000</v>
      </c>
      <c r="C36" s="5" t="s">
        <v>19</v>
      </c>
      <c r="D36" s="39"/>
    </row>
    <row r="37" spans="1:4" ht="19.5" customHeight="1" x14ac:dyDescent="0.25">
      <c r="A37" s="4" t="s">
        <v>114</v>
      </c>
      <c r="B37" s="53">
        <v>700000</v>
      </c>
      <c r="C37" s="5" t="s">
        <v>19</v>
      </c>
      <c r="D37" s="39"/>
    </row>
    <row r="38" spans="1:4" ht="19.5" customHeight="1" x14ac:dyDescent="0.25">
      <c r="A38" s="4" t="s">
        <v>34</v>
      </c>
      <c r="B38" s="53">
        <v>500000</v>
      </c>
      <c r="C38" s="5" t="s">
        <v>19</v>
      </c>
      <c r="D38" s="39"/>
    </row>
    <row r="39" spans="1:4" ht="19.5" customHeight="1" x14ac:dyDescent="0.25">
      <c r="A39" s="4" t="s">
        <v>36</v>
      </c>
      <c r="B39" s="53">
        <v>500000</v>
      </c>
      <c r="C39" s="5" t="s">
        <v>19</v>
      </c>
      <c r="D39" s="39"/>
    </row>
    <row r="40" spans="1:4" ht="19.5" customHeight="1" x14ac:dyDescent="0.25">
      <c r="A40" s="4" t="s">
        <v>35</v>
      </c>
      <c r="B40" s="53">
        <v>500000</v>
      </c>
      <c r="C40" s="5" t="s">
        <v>19</v>
      </c>
      <c r="D40" s="39"/>
    </row>
    <row r="41" spans="1:4" ht="19.5" customHeight="1" x14ac:dyDescent="0.25">
      <c r="A41" s="4" t="s">
        <v>38</v>
      </c>
      <c r="B41" s="53">
        <v>1000000</v>
      </c>
      <c r="C41" s="5" t="s">
        <v>19</v>
      </c>
      <c r="D41" s="40"/>
    </row>
    <row r="42" spans="1:4" ht="19.5" customHeight="1" x14ac:dyDescent="0.25">
      <c r="A42" s="4" t="s">
        <v>39</v>
      </c>
      <c r="B42" s="53">
        <v>200000</v>
      </c>
      <c r="C42" s="5" t="s">
        <v>19</v>
      </c>
      <c r="D42" s="39"/>
    </row>
    <row r="43" spans="1:4" ht="19.5" customHeight="1" x14ac:dyDescent="0.25">
      <c r="A43" s="4" t="s">
        <v>41</v>
      </c>
      <c r="B43" s="53">
        <v>300000</v>
      </c>
      <c r="C43" s="5" t="s">
        <v>19</v>
      </c>
    </row>
    <row r="44" spans="1:4" ht="34.5" customHeight="1" x14ac:dyDescent="0.3">
      <c r="A44" s="1"/>
      <c r="B44" s="53">
        <f>SUM(B3:B43)</f>
        <v>18370000</v>
      </c>
      <c r="C44" s="2"/>
    </row>
  </sheetData>
  <mergeCells count="1">
    <mergeCell ref="A1:C1"/>
  </mergeCells>
  <pageMargins left="0.7" right="0.7" top="0.25" bottom="0.2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2" sqref="A2"/>
    </sheetView>
  </sheetViews>
  <sheetFormatPr defaultRowHeight="15" x14ac:dyDescent="0.25"/>
  <cols>
    <col min="2" max="2" width="11.7109375" customWidth="1"/>
    <col min="6" max="6" width="15.7109375" customWidth="1"/>
    <col min="7" max="7" width="36.28515625" customWidth="1"/>
  </cols>
  <sheetData>
    <row r="1" spans="1:7" ht="18.75" x14ac:dyDescent="0.3">
      <c r="A1" s="43" t="s">
        <v>115</v>
      </c>
      <c r="B1" s="43"/>
      <c r="C1" s="43"/>
      <c r="D1" s="43"/>
      <c r="E1" s="43"/>
      <c r="F1" s="43"/>
      <c r="G1" s="43"/>
    </row>
    <row r="2" spans="1:7" x14ac:dyDescent="0.25">
      <c r="A2" s="7" t="s">
        <v>43</v>
      </c>
      <c r="B2" s="7" t="s">
        <v>44</v>
      </c>
      <c r="C2" s="7" t="s">
        <v>45</v>
      </c>
      <c r="D2" s="7" t="s">
        <v>46</v>
      </c>
      <c r="E2" s="7" t="s">
        <v>47</v>
      </c>
      <c r="F2" s="7" t="s">
        <v>48</v>
      </c>
      <c r="G2" s="8" t="s">
        <v>49</v>
      </c>
    </row>
    <row r="3" spans="1:7" ht="30" x14ac:dyDescent="0.25">
      <c r="A3" s="9">
        <v>1</v>
      </c>
      <c r="B3" s="10" t="s">
        <v>50</v>
      </c>
      <c r="C3" s="10">
        <v>200</v>
      </c>
      <c r="D3" s="11" t="s">
        <v>51</v>
      </c>
      <c r="E3" s="12">
        <v>0</v>
      </c>
      <c r="F3" s="13">
        <f>C3*E3</f>
        <v>0</v>
      </c>
      <c r="G3" s="14" t="s">
        <v>52</v>
      </c>
    </row>
    <row r="4" spans="1:7" x14ac:dyDescent="0.25">
      <c r="A4" s="15">
        <v>2</v>
      </c>
      <c r="B4" s="16" t="s">
        <v>53</v>
      </c>
      <c r="C4" s="16">
        <v>250</v>
      </c>
      <c r="D4" s="17" t="s">
        <v>51</v>
      </c>
      <c r="E4" s="12">
        <v>0</v>
      </c>
      <c r="F4" s="12">
        <f t="shared" ref="F4:F15" si="0">C4*E4</f>
        <v>0</v>
      </c>
      <c r="G4" s="15" t="s">
        <v>54</v>
      </c>
    </row>
    <row r="5" spans="1:7" x14ac:dyDescent="0.25">
      <c r="A5" s="9">
        <v>3</v>
      </c>
      <c r="B5" s="16" t="s">
        <v>55</v>
      </c>
      <c r="C5" s="16">
        <v>150</v>
      </c>
      <c r="D5" s="17" t="s">
        <v>56</v>
      </c>
      <c r="E5" s="12">
        <v>0</v>
      </c>
      <c r="F5" s="12">
        <f t="shared" si="0"/>
        <v>0</v>
      </c>
      <c r="G5" s="44" t="s">
        <v>57</v>
      </c>
    </row>
    <row r="6" spans="1:7" x14ac:dyDescent="0.25">
      <c r="A6" s="15">
        <v>4</v>
      </c>
      <c r="B6" s="16" t="s">
        <v>58</v>
      </c>
      <c r="C6" s="16">
        <v>250</v>
      </c>
      <c r="D6" s="17" t="s">
        <v>56</v>
      </c>
      <c r="E6" s="12">
        <v>0</v>
      </c>
      <c r="F6" s="12">
        <f t="shared" si="0"/>
        <v>0</v>
      </c>
      <c r="G6" s="45"/>
    </row>
    <row r="7" spans="1:7" x14ac:dyDescent="0.25">
      <c r="A7" s="9">
        <v>5</v>
      </c>
      <c r="B7" s="16" t="s">
        <v>59</v>
      </c>
      <c r="C7" s="16">
        <v>44</v>
      </c>
      <c r="D7" s="17" t="s">
        <v>56</v>
      </c>
      <c r="E7" s="12">
        <v>0</v>
      </c>
      <c r="F7" s="12">
        <f t="shared" si="0"/>
        <v>0</v>
      </c>
      <c r="G7" s="44" t="s">
        <v>60</v>
      </c>
    </row>
    <row r="8" spans="1:7" x14ac:dyDescent="0.25">
      <c r="A8" s="15">
        <v>6</v>
      </c>
      <c r="B8" s="16" t="s">
        <v>61</v>
      </c>
      <c r="C8" s="16">
        <v>44</v>
      </c>
      <c r="D8" s="17" t="s">
        <v>56</v>
      </c>
      <c r="E8" s="12">
        <v>0</v>
      </c>
      <c r="F8" s="12">
        <f t="shared" si="0"/>
        <v>0</v>
      </c>
      <c r="G8" s="46"/>
    </row>
    <row r="9" spans="1:7" x14ac:dyDescent="0.25">
      <c r="A9" s="9">
        <v>7</v>
      </c>
      <c r="B9" s="16" t="s">
        <v>62</v>
      </c>
      <c r="C9" s="16">
        <v>44</v>
      </c>
      <c r="D9" s="17" t="s">
        <v>56</v>
      </c>
      <c r="E9" s="12">
        <v>0</v>
      </c>
      <c r="F9" s="12">
        <f t="shared" si="0"/>
        <v>0</v>
      </c>
      <c r="G9" s="45"/>
    </row>
    <row r="10" spans="1:7" x14ac:dyDescent="0.25">
      <c r="A10" s="15">
        <v>8</v>
      </c>
      <c r="B10" s="16" t="s">
        <v>63</v>
      </c>
      <c r="C10" s="16">
        <v>20</v>
      </c>
      <c r="D10" s="17" t="s">
        <v>64</v>
      </c>
      <c r="E10" s="12">
        <v>0</v>
      </c>
      <c r="F10" s="12">
        <f t="shared" si="0"/>
        <v>0</v>
      </c>
      <c r="G10" s="18"/>
    </row>
    <row r="11" spans="1:7" x14ac:dyDescent="0.25">
      <c r="A11" s="9">
        <v>9</v>
      </c>
      <c r="B11" s="16" t="s">
        <v>65</v>
      </c>
      <c r="C11" s="16">
        <v>35</v>
      </c>
      <c r="D11" s="17" t="s">
        <v>56</v>
      </c>
      <c r="E11" s="12">
        <v>0</v>
      </c>
      <c r="F11" s="12">
        <f t="shared" si="0"/>
        <v>0</v>
      </c>
      <c r="G11" s="15" t="s">
        <v>66</v>
      </c>
    </row>
    <row r="12" spans="1:7" x14ac:dyDescent="0.25">
      <c r="A12" s="15">
        <v>10</v>
      </c>
      <c r="B12" s="16" t="s">
        <v>67</v>
      </c>
      <c r="C12" s="16">
        <v>35</v>
      </c>
      <c r="D12" s="17" t="s">
        <v>68</v>
      </c>
      <c r="E12" s="12">
        <v>0</v>
      </c>
      <c r="F12" s="12">
        <f t="shared" si="0"/>
        <v>0</v>
      </c>
      <c r="G12" s="15" t="s">
        <v>69</v>
      </c>
    </row>
    <row r="13" spans="1:7" x14ac:dyDescent="0.25">
      <c r="A13" s="26">
        <v>14</v>
      </c>
      <c r="B13" s="24" t="s">
        <v>75</v>
      </c>
      <c r="C13" s="16">
        <v>4</v>
      </c>
      <c r="D13" s="17" t="s">
        <v>64</v>
      </c>
      <c r="E13" s="12">
        <v>0</v>
      </c>
      <c r="F13" s="12">
        <f t="shared" si="0"/>
        <v>0</v>
      </c>
      <c r="G13" s="15" t="s">
        <v>76</v>
      </c>
    </row>
    <row r="14" spans="1:7" x14ac:dyDescent="0.25">
      <c r="A14" s="15">
        <v>18</v>
      </c>
      <c r="B14" s="16" t="s">
        <v>82</v>
      </c>
      <c r="C14" s="16">
        <v>80</v>
      </c>
      <c r="D14" s="17" t="s">
        <v>56</v>
      </c>
      <c r="E14" s="12">
        <v>0</v>
      </c>
      <c r="F14" s="12">
        <f t="shared" si="0"/>
        <v>0</v>
      </c>
      <c r="G14" s="15" t="s">
        <v>83</v>
      </c>
    </row>
    <row r="15" spans="1:7" x14ac:dyDescent="0.25">
      <c r="A15" s="15">
        <v>19</v>
      </c>
      <c r="B15" s="16" t="s">
        <v>84</v>
      </c>
      <c r="C15" s="16">
        <v>35</v>
      </c>
      <c r="D15" s="17" t="s">
        <v>85</v>
      </c>
      <c r="E15" s="12">
        <v>0</v>
      </c>
      <c r="F15" s="12">
        <f t="shared" si="0"/>
        <v>0</v>
      </c>
      <c r="G15" s="15" t="s">
        <v>86</v>
      </c>
    </row>
    <row r="16" spans="1:7" x14ac:dyDescent="0.25">
      <c r="A16" s="15">
        <v>21</v>
      </c>
      <c r="B16" s="16" t="s">
        <v>89</v>
      </c>
      <c r="C16" s="16"/>
      <c r="D16" s="16"/>
      <c r="E16" s="21"/>
      <c r="F16" s="12"/>
      <c r="G16" s="15" t="s">
        <v>90</v>
      </c>
    </row>
    <row r="17" spans="1:7" x14ac:dyDescent="0.25">
      <c r="A17" s="15">
        <v>22</v>
      </c>
      <c r="B17" s="16" t="s">
        <v>92</v>
      </c>
      <c r="C17" s="16"/>
      <c r="D17" s="16"/>
      <c r="E17" s="21"/>
      <c r="F17" s="12"/>
      <c r="G17" s="15" t="s">
        <v>113</v>
      </c>
    </row>
  </sheetData>
  <mergeCells count="3">
    <mergeCell ref="A1:G1"/>
    <mergeCell ref="G5:G6"/>
    <mergeCell ref="G7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D31" sqref="D31"/>
    </sheetView>
  </sheetViews>
  <sheetFormatPr defaultRowHeight="15" x14ac:dyDescent="0.25"/>
  <cols>
    <col min="2" max="2" width="19.140625" customWidth="1"/>
    <col min="5" max="5" width="12.42578125" customWidth="1"/>
    <col min="6" max="6" width="12.85546875" customWidth="1"/>
    <col min="7" max="7" width="33.42578125" customWidth="1"/>
  </cols>
  <sheetData>
    <row r="1" spans="1:7" ht="18.75" x14ac:dyDescent="0.3">
      <c r="A1" s="43" t="s">
        <v>42</v>
      </c>
      <c r="B1" s="43"/>
      <c r="C1" s="43"/>
      <c r="D1" s="43"/>
      <c r="E1" s="43"/>
      <c r="F1" s="43"/>
      <c r="G1" s="43"/>
    </row>
    <row r="2" spans="1:7" x14ac:dyDescent="0.25">
      <c r="A2" s="7" t="s">
        <v>43</v>
      </c>
      <c r="B2" s="7" t="s">
        <v>44</v>
      </c>
      <c r="C2" s="7" t="s">
        <v>45</v>
      </c>
      <c r="D2" s="7" t="s">
        <v>46</v>
      </c>
      <c r="E2" s="7" t="s">
        <v>47</v>
      </c>
      <c r="F2" s="7" t="s">
        <v>48</v>
      </c>
      <c r="G2" s="8" t="s">
        <v>49</v>
      </c>
    </row>
    <row r="3" spans="1:7" x14ac:dyDescent="0.25">
      <c r="A3" s="15">
        <v>11</v>
      </c>
      <c r="B3" s="16" t="s">
        <v>53</v>
      </c>
      <c r="C3" s="16">
        <v>40</v>
      </c>
      <c r="D3" s="17" t="s">
        <v>51</v>
      </c>
      <c r="E3" s="19">
        <v>4000</v>
      </c>
      <c r="F3" s="19">
        <f t="shared" ref="F3:F11" si="0">C3*E3</f>
        <v>160000</v>
      </c>
      <c r="G3" s="15" t="s">
        <v>70</v>
      </c>
    </row>
    <row r="4" spans="1:7" x14ac:dyDescent="0.25">
      <c r="A4" s="50">
        <v>12</v>
      </c>
      <c r="B4" s="44" t="s">
        <v>71</v>
      </c>
      <c r="C4" s="16">
        <v>7</v>
      </c>
      <c r="D4" s="17" t="s">
        <v>72</v>
      </c>
      <c r="E4" s="19">
        <v>295000</v>
      </c>
      <c r="F4" s="19">
        <f t="shared" si="0"/>
        <v>2065000</v>
      </c>
      <c r="G4" s="15"/>
    </row>
    <row r="5" spans="1:7" x14ac:dyDescent="0.25">
      <c r="A5" s="51"/>
      <c r="B5" s="45"/>
      <c r="C5" s="16">
        <v>7</v>
      </c>
      <c r="D5" s="17" t="s">
        <v>73</v>
      </c>
      <c r="E5" s="19">
        <v>28000</v>
      </c>
      <c r="F5" s="19">
        <f t="shared" si="0"/>
        <v>196000</v>
      </c>
      <c r="G5" s="15" t="s">
        <v>70</v>
      </c>
    </row>
    <row r="6" spans="1:7" x14ac:dyDescent="0.25">
      <c r="A6" s="15">
        <v>13</v>
      </c>
      <c r="B6" s="15" t="s">
        <v>74</v>
      </c>
      <c r="C6" s="16">
        <v>67</v>
      </c>
      <c r="D6" s="17" t="s">
        <v>64</v>
      </c>
      <c r="E6" s="19">
        <v>33000</v>
      </c>
      <c r="F6" s="19">
        <f t="shared" si="0"/>
        <v>2211000</v>
      </c>
      <c r="G6" s="15"/>
    </row>
    <row r="7" spans="1:7" x14ac:dyDescent="0.25">
      <c r="A7" s="27"/>
      <c r="B7" s="25"/>
      <c r="C7" s="15">
        <v>4</v>
      </c>
      <c r="D7" s="20" t="s">
        <v>64</v>
      </c>
      <c r="E7" s="19">
        <v>180000</v>
      </c>
      <c r="F7" s="19">
        <f t="shared" si="0"/>
        <v>720000</v>
      </c>
      <c r="G7" s="15" t="s">
        <v>70</v>
      </c>
    </row>
    <row r="8" spans="1:7" x14ac:dyDescent="0.25">
      <c r="A8" s="15">
        <v>15</v>
      </c>
      <c r="B8" s="15" t="s">
        <v>77</v>
      </c>
      <c r="C8" s="15">
        <v>8</v>
      </c>
      <c r="D8" s="20" t="s">
        <v>78</v>
      </c>
      <c r="E8" s="19">
        <v>78000</v>
      </c>
      <c r="F8" s="19">
        <f t="shared" si="0"/>
        <v>624000</v>
      </c>
      <c r="G8" s="15"/>
    </row>
    <row r="9" spans="1:7" x14ac:dyDescent="0.25">
      <c r="A9" s="15">
        <v>16</v>
      </c>
      <c r="B9" s="15" t="s">
        <v>79</v>
      </c>
      <c r="C9" s="15">
        <v>5</v>
      </c>
      <c r="D9" s="20" t="s">
        <v>78</v>
      </c>
      <c r="E9" s="19">
        <v>120000</v>
      </c>
      <c r="F9" s="19">
        <f t="shared" si="0"/>
        <v>600000</v>
      </c>
      <c r="G9" s="15"/>
    </row>
    <row r="10" spans="1:7" x14ac:dyDescent="0.25">
      <c r="A10" s="15">
        <v>17</v>
      </c>
      <c r="B10" s="15" t="s">
        <v>80</v>
      </c>
      <c r="C10" s="15">
        <v>80</v>
      </c>
      <c r="D10" s="20" t="s">
        <v>81</v>
      </c>
      <c r="E10" s="19">
        <v>9500</v>
      </c>
      <c r="F10" s="19">
        <f t="shared" si="0"/>
        <v>760000</v>
      </c>
      <c r="G10" s="15"/>
    </row>
    <row r="11" spans="1:7" x14ac:dyDescent="0.25">
      <c r="A11" s="15">
        <v>20</v>
      </c>
      <c r="B11" s="15" t="s">
        <v>87</v>
      </c>
      <c r="C11" s="15">
        <v>100</v>
      </c>
      <c r="D11" s="15" t="s">
        <v>56</v>
      </c>
      <c r="E11" s="15">
        <v>200</v>
      </c>
      <c r="F11" s="19">
        <f t="shared" si="0"/>
        <v>20000</v>
      </c>
      <c r="G11" s="15" t="s">
        <v>88</v>
      </c>
    </row>
    <row r="12" spans="1:7" ht="15.75" x14ac:dyDescent="0.25">
      <c r="A12" s="47" t="s">
        <v>91</v>
      </c>
      <c r="B12" s="48"/>
      <c r="C12" s="48"/>
      <c r="D12" s="49"/>
      <c r="E12" s="22"/>
      <c r="F12" s="23">
        <f>SUM(F3:F11)</f>
        <v>7356000</v>
      </c>
      <c r="G12" s="15"/>
    </row>
  </sheetData>
  <mergeCells count="4">
    <mergeCell ref="A12:D12"/>
    <mergeCell ref="A1:G1"/>
    <mergeCell ref="A4:A5"/>
    <mergeCell ref="B4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workbookViewId="0">
      <selection activeCell="B19" sqref="B19"/>
    </sheetView>
  </sheetViews>
  <sheetFormatPr defaultRowHeight="15" x14ac:dyDescent="0.25"/>
  <cols>
    <col min="2" max="2" width="28.28515625" customWidth="1"/>
    <col min="3" max="3" width="12.140625" style="35" customWidth="1"/>
    <col min="4" max="4" width="13.140625" customWidth="1"/>
  </cols>
  <sheetData>
    <row r="1" spans="1:5" x14ac:dyDescent="0.25">
      <c r="A1" s="7" t="s">
        <v>43</v>
      </c>
      <c r="B1" s="7" t="s">
        <v>44</v>
      </c>
      <c r="C1" s="31" t="s">
        <v>48</v>
      </c>
    </row>
    <row r="2" spans="1:5" x14ac:dyDescent="0.25">
      <c r="A2" s="15"/>
      <c r="B2" s="15" t="s">
        <v>93</v>
      </c>
      <c r="C2" s="32">
        <v>152000</v>
      </c>
      <c r="E2" s="38"/>
    </row>
    <row r="3" spans="1:5" x14ac:dyDescent="0.25">
      <c r="A3" s="15"/>
      <c r="B3" s="15" t="s">
        <v>94</v>
      </c>
      <c r="C3" s="32">
        <v>240000</v>
      </c>
      <c r="E3" s="38"/>
    </row>
    <row r="4" spans="1:5" x14ac:dyDescent="0.25">
      <c r="A4" s="15"/>
      <c r="B4" s="15" t="s">
        <v>95</v>
      </c>
      <c r="C4" s="32">
        <v>1152000</v>
      </c>
      <c r="E4" s="38"/>
    </row>
    <row r="5" spans="1:5" x14ac:dyDescent="0.25">
      <c r="A5" s="15"/>
      <c r="B5" s="15" t="s">
        <v>96</v>
      </c>
      <c r="C5" s="32">
        <v>871000</v>
      </c>
      <c r="E5" s="38"/>
    </row>
    <row r="6" spans="1:5" x14ac:dyDescent="0.25">
      <c r="A6" s="15"/>
      <c r="B6" s="15" t="s">
        <v>97</v>
      </c>
      <c r="C6" s="32">
        <f>35*95000</f>
        <v>3325000</v>
      </c>
      <c r="E6" s="38"/>
    </row>
    <row r="7" spans="1:5" x14ac:dyDescent="0.25">
      <c r="A7" s="15"/>
      <c r="B7" s="15" t="s">
        <v>101</v>
      </c>
      <c r="C7" s="32">
        <f>1045000</f>
        <v>1045000</v>
      </c>
      <c r="E7" s="38"/>
    </row>
    <row r="8" spans="1:5" x14ac:dyDescent="0.25">
      <c r="A8" s="15"/>
      <c r="B8" s="15" t="s">
        <v>98</v>
      </c>
      <c r="C8" s="32">
        <v>90000</v>
      </c>
      <c r="E8" s="38"/>
    </row>
    <row r="9" spans="1:5" x14ac:dyDescent="0.25">
      <c r="A9" s="15"/>
      <c r="B9" s="15" t="s">
        <v>99</v>
      </c>
      <c r="C9" s="32">
        <v>320000</v>
      </c>
      <c r="E9" s="38"/>
    </row>
    <row r="10" spans="1:5" x14ac:dyDescent="0.25">
      <c r="A10" s="15"/>
      <c r="B10" s="15" t="s">
        <v>100</v>
      </c>
      <c r="C10" s="32">
        <v>740000</v>
      </c>
      <c r="E10" s="38"/>
    </row>
    <row r="11" spans="1:5" x14ac:dyDescent="0.25">
      <c r="A11" s="15"/>
      <c r="B11" s="15" t="s">
        <v>110</v>
      </c>
      <c r="C11" s="32">
        <v>450000</v>
      </c>
    </row>
    <row r="12" spans="1:5" x14ac:dyDescent="0.25">
      <c r="A12" s="15"/>
      <c r="B12" s="15" t="s">
        <v>111</v>
      </c>
      <c r="C12" s="32">
        <v>127000</v>
      </c>
    </row>
    <row r="13" spans="1:5" x14ac:dyDescent="0.25">
      <c r="A13" s="15"/>
      <c r="B13" s="29" t="s">
        <v>102</v>
      </c>
      <c r="C13" s="32"/>
    </row>
    <row r="14" spans="1:5" ht="30" x14ac:dyDescent="0.25">
      <c r="A14" s="15"/>
      <c r="B14" s="29" t="s">
        <v>106</v>
      </c>
      <c r="C14" s="32">
        <v>250000</v>
      </c>
    </row>
    <row r="15" spans="1:5" x14ac:dyDescent="0.25">
      <c r="A15" s="28"/>
      <c r="B15" s="28" t="s">
        <v>103</v>
      </c>
      <c r="C15" s="33">
        <f>SUM(C2:C14)</f>
        <v>8762000</v>
      </c>
    </row>
    <row r="16" spans="1:5" ht="30" x14ac:dyDescent="0.25">
      <c r="A16" s="15"/>
      <c r="B16" s="29" t="s">
        <v>104</v>
      </c>
      <c r="C16" s="32">
        <f>39000*26</f>
        <v>1014000</v>
      </c>
    </row>
    <row r="17" spans="1:23" s="30" customFormat="1" ht="23.45" customHeight="1" x14ac:dyDescent="0.25">
      <c r="A17" s="21"/>
      <c r="B17" s="21" t="s">
        <v>105</v>
      </c>
      <c r="C17" s="34">
        <f>C15-C16</f>
        <v>7748000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9" spans="1:23" ht="24.75" customHeight="1" x14ac:dyDescent="0.25">
      <c r="B19" s="55" t="s">
        <v>116</v>
      </c>
      <c r="C19" s="35">
        <f>'Kinh phí'!B44-'chi tiêu mua qua '!F12-'CP tien an'!C17</f>
        <v>3266000</v>
      </c>
    </row>
    <row r="22" spans="1:23" x14ac:dyDescent="0.25">
      <c r="C22"/>
    </row>
    <row r="23" spans="1:23" x14ac:dyDescent="0.25">
      <c r="C23"/>
    </row>
    <row r="24" spans="1:23" x14ac:dyDescent="0.25">
      <c r="C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Kinh phí</vt:lpstr>
      <vt:lpstr>Hiện vật</vt:lpstr>
      <vt:lpstr>chi tiêu mua qua </vt:lpstr>
      <vt:lpstr>CP tien 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 ANH</dc:creator>
  <cp:lastModifiedBy>PHUONG ANH</cp:lastModifiedBy>
  <cp:lastPrinted>2014-11-24T03:02:46Z</cp:lastPrinted>
  <dcterms:created xsi:type="dcterms:W3CDTF">2014-11-04T01:23:56Z</dcterms:created>
  <dcterms:modified xsi:type="dcterms:W3CDTF">2016-08-11T07:21:18Z</dcterms:modified>
</cp:coreProperties>
</file>